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lmes\OneDrive\Desktop\"/>
    </mc:Choice>
  </mc:AlternateContent>
  <xr:revisionPtr revIDLastSave="0" documentId="13_ncr:20001_{DF3DF6DD-8910-439A-9E34-918448094C0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PT) Stacked Column 1 " sheetId="3" r:id="rId2"/>
    <sheet name="(PT) Stacked Column 2" sheetId="4" r:id="rId3"/>
    <sheet name="(PT) Line " sheetId="5" r:id="rId4"/>
    <sheet name="Bonus 1" sheetId="6" r:id="rId5"/>
    <sheet name="Bonus 2" sheetId="7" r:id="rId6"/>
  </sheets>
  <definedNames>
    <definedName name="_xlnm._FilterDatabase" localSheetId="5" hidden="1">'Bonus 2'!$A$1:$J$1</definedName>
    <definedName name="_xlnm._FilterDatabase" localSheetId="0" hidden="1">Data!$A$1:$T$4115</definedName>
    <definedName name="_xlchart.v1.0" hidden="1">'Bonus 2'!$J$1</definedName>
    <definedName name="_xlchart.v1.1" hidden="1">'Bonus 2'!$J$2:$J$2186</definedName>
    <definedName name="_xlchart.v1.2" hidden="1">'Bonus 2'!$B$1</definedName>
    <definedName name="_xlchart.v1.3" hidden="1">'Bonus 2'!$B$2:$B$2186</definedName>
    <definedName name="_xlchart.v1.4" hidden="1">'Bonus 2'!$J$1</definedName>
    <definedName name="_xlchart.v1.5" hidden="1">'Bonus 2'!$J$2:$J$2186</definedName>
  </definedNames>
  <calcPr calcId="191029"/>
  <pivotCaches>
    <pivotCache cacheId="0" r:id="rId7"/>
    <pivotCache cacheId="1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7" l="1"/>
  <c r="M10" i="7"/>
  <c r="M11" i="7" s="1"/>
  <c r="E10" i="7"/>
  <c r="E11" i="7" s="1"/>
  <c r="M9" i="7"/>
  <c r="E9" i="7"/>
  <c r="M8" i="7"/>
  <c r="E8" i="7"/>
  <c r="M7" i="7"/>
  <c r="E7" i="7"/>
  <c r="M6" i="7"/>
  <c r="E6" i="7"/>
  <c r="M5" i="7"/>
  <c r="E5" i="7"/>
  <c r="M4" i="7"/>
  <c r="E4" i="7"/>
  <c r="M3" i="7"/>
  <c r="E3" i="7"/>
  <c r="M2" i="7"/>
  <c r="E2" i="7"/>
  <c r="D13" i="6"/>
  <c r="C13" i="6"/>
  <c r="B13" i="6"/>
  <c r="D12" i="6"/>
  <c r="C12" i="6"/>
  <c r="B12" i="6"/>
  <c r="D11" i="6"/>
  <c r="C11" i="6"/>
  <c r="B11" i="6"/>
  <c r="E11" i="6" s="1"/>
  <c r="H11" i="6" s="1"/>
  <c r="D10" i="6"/>
  <c r="C10" i="6"/>
  <c r="B10" i="6"/>
  <c r="D9" i="6"/>
  <c r="C9" i="6"/>
  <c r="B9" i="6"/>
  <c r="D8" i="6"/>
  <c r="C8" i="6"/>
  <c r="B8" i="6"/>
  <c r="D7" i="6"/>
  <c r="C7" i="6"/>
  <c r="B7" i="6"/>
  <c r="E7" i="6" s="1"/>
  <c r="D6" i="6"/>
  <c r="C6" i="6"/>
  <c r="B6" i="6"/>
  <c r="D5" i="6"/>
  <c r="C5" i="6"/>
  <c r="B5" i="6"/>
  <c r="D4" i="6"/>
  <c r="C4" i="6"/>
  <c r="B4" i="6"/>
  <c r="D3" i="6"/>
  <c r="C3" i="6"/>
  <c r="B3" i="6"/>
  <c r="E3" i="6" s="1"/>
  <c r="H3" i="6" s="1"/>
  <c r="D2" i="6"/>
  <c r="C2" i="6"/>
  <c r="B2" i="6"/>
  <c r="T4115" i="1"/>
  <c r="S4115" i="1"/>
  <c r="P4115" i="1"/>
  <c r="O4115" i="1"/>
  <c r="T4114" i="1"/>
  <c r="S4114" i="1"/>
  <c r="P4114" i="1"/>
  <c r="O4114" i="1"/>
  <c r="T4113" i="1"/>
  <c r="S4113" i="1"/>
  <c r="P4113" i="1"/>
  <c r="O4113" i="1"/>
  <c r="T4112" i="1"/>
  <c r="S4112" i="1"/>
  <c r="P4112" i="1"/>
  <c r="O4112" i="1"/>
  <c r="T4111" i="1"/>
  <c r="S4111" i="1"/>
  <c r="P4111" i="1"/>
  <c r="O4111" i="1"/>
  <c r="T4110" i="1"/>
  <c r="S4110" i="1"/>
  <c r="P4110" i="1"/>
  <c r="O4110" i="1"/>
  <c r="T4109" i="1"/>
  <c r="S4109" i="1"/>
  <c r="P4109" i="1"/>
  <c r="O4109" i="1"/>
  <c r="T4108" i="1"/>
  <c r="S4108" i="1"/>
  <c r="P4108" i="1"/>
  <c r="O4108" i="1"/>
  <c r="T4107" i="1"/>
  <c r="S4107" i="1"/>
  <c r="P4107" i="1"/>
  <c r="O4107" i="1"/>
  <c r="T4106" i="1"/>
  <c r="S4106" i="1"/>
  <c r="P4106" i="1"/>
  <c r="O4106" i="1"/>
  <c r="T4105" i="1"/>
  <c r="S4105" i="1"/>
  <c r="P4105" i="1"/>
  <c r="O4105" i="1"/>
  <c r="T4104" i="1"/>
  <c r="S4104" i="1"/>
  <c r="P4104" i="1"/>
  <c r="O4104" i="1"/>
  <c r="T4103" i="1"/>
  <c r="S4103" i="1"/>
  <c r="P4103" i="1"/>
  <c r="O4103" i="1"/>
  <c r="T4102" i="1"/>
  <c r="S4102" i="1"/>
  <c r="P4102" i="1"/>
  <c r="O4102" i="1"/>
  <c r="T4101" i="1"/>
  <c r="S4101" i="1"/>
  <c r="P4101" i="1"/>
  <c r="O4101" i="1"/>
  <c r="T4100" i="1"/>
  <c r="S4100" i="1"/>
  <c r="P4100" i="1"/>
  <c r="O4100" i="1"/>
  <c r="T4099" i="1"/>
  <c r="S4099" i="1"/>
  <c r="P4099" i="1"/>
  <c r="O4099" i="1"/>
  <c r="T4098" i="1"/>
  <c r="S4098" i="1"/>
  <c r="P4098" i="1"/>
  <c r="O4098" i="1"/>
  <c r="T4097" i="1"/>
  <c r="S4097" i="1"/>
  <c r="P4097" i="1"/>
  <c r="O4097" i="1"/>
  <c r="T4096" i="1"/>
  <c r="S4096" i="1"/>
  <c r="P4096" i="1"/>
  <c r="O4096" i="1"/>
  <c r="T4095" i="1"/>
  <c r="S4095" i="1"/>
  <c r="P4095" i="1"/>
  <c r="O4095" i="1"/>
  <c r="T4094" i="1"/>
  <c r="S4094" i="1"/>
  <c r="P4094" i="1"/>
  <c r="O4094" i="1"/>
  <c r="T4093" i="1"/>
  <c r="S4093" i="1"/>
  <c r="P4093" i="1"/>
  <c r="O4093" i="1"/>
  <c r="T4092" i="1"/>
  <c r="S4092" i="1"/>
  <c r="P4092" i="1"/>
  <c r="O4092" i="1"/>
  <c r="T4091" i="1"/>
  <c r="S4091" i="1"/>
  <c r="P4091" i="1"/>
  <c r="O4091" i="1"/>
  <c r="T4090" i="1"/>
  <c r="S4090" i="1"/>
  <c r="P4090" i="1"/>
  <c r="O4090" i="1"/>
  <c r="T4089" i="1"/>
  <c r="S4089" i="1"/>
  <c r="P4089" i="1"/>
  <c r="O4089" i="1"/>
  <c r="T4088" i="1"/>
  <c r="S4088" i="1"/>
  <c r="P4088" i="1"/>
  <c r="O4088" i="1"/>
  <c r="T4087" i="1"/>
  <c r="S4087" i="1"/>
  <c r="P4087" i="1"/>
  <c r="O4087" i="1"/>
  <c r="T4086" i="1"/>
  <c r="S4086" i="1"/>
  <c r="P4086" i="1"/>
  <c r="O4086" i="1"/>
  <c r="T4085" i="1"/>
  <c r="S4085" i="1"/>
  <c r="P4085" i="1"/>
  <c r="O4085" i="1"/>
  <c r="T4084" i="1"/>
  <c r="S4084" i="1"/>
  <c r="P4084" i="1"/>
  <c r="O4084" i="1"/>
  <c r="T4083" i="1"/>
  <c r="S4083" i="1"/>
  <c r="P4083" i="1"/>
  <c r="O4083" i="1"/>
  <c r="T4082" i="1"/>
  <c r="S4082" i="1"/>
  <c r="P4082" i="1"/>
  <c r="O4082" i="1"/>
  <c r="T4081" i="1"/>
  <c r="S4081" i="1"/>
  <c r="P4081" i="1"/>
  <c r="O4081" i="1"/>
  <c r="T4080" i="1"/>
  <c r="S4080" i="1"/>
  <c r="P4080" i="1"/>
  <c r="O4080" i="1"/>
  <c r="T4079" i="1"/>
  <c r="S4079" i="1"/>
  <c r="P4079" i="1"/>
  <c r="O4079" i="1"/>
  <c r="T4078" i="1"/>
  <c r="S4078" i="1"/>
  <c r="P4078" i="1"/>
  <c r="O4078" i="1"/>
  <c r="T4077" i="1"/>
  <c r="S4077" i="1"/>
  <c r="P4077" i="1"/>
  <c r="O4077" i="1"/>
  <c r="T4076" i="1"/>
  <c r="S4076" i="1"/>
  <c r="P4076" i="1"/>
  <c r="O4076" i="1"/>
  <c r="T4075" i="1"/>
  <c r="S4075" i="1"/>
  <c r="P4075" i="1"/>
  <c r="O4075" i="1"/>
  <c r="T4074" i="1"/>
  <c r="S4074" i="1"/>
  <c r="P4074" i="1"/>
  <c r="O4074" i="1"/>
  <c r="T4073" i="1"/>
  <c r="S4073" i="1"/>
  <c r="P4073" i="1"/>
  <c r="O4073" i="1"/>
  <c r="T4072" i="1"/>
  <c r="S4072" i="1"/>
  <c r="P4072" i="1"/>
  <c r="O4072" i="1"/>
  <c r="T4071" i="1"/>
  <c r="S4071" i="1"/>
  <c r="P4071" i="1"/>
  <c r="O4071" i="1"/>
  <c r="T4070" i="1"/>
  <c r="S4070" i="1"/>
  <c r="P4070" i="1"/>
  <c r="O4070" i="1"/>
  <c r="T4069" i="1"/>
  <c r="S4069" i="1"/>
  <c r="P4069" i="1"/>
  <c r="O4069" i="1"/>
  <c r="T4068" i="1"/>
  <c r="S4068" i="1"/>
  <c r="P4068" i="1"/>
  <c r="O4068" i="1"/>
  <c r="T4067" i="1"/>
  <c r="S4067" i="1"/>
  <c r="P4067" i="1"/>
  <c r="O4067" i="1"/>
  <c r="T4066" i="1"/>
  <c r="S4066" i="1"/>
  <c r="P4066" i="1"/>
  <c r="O4066" i="1"/>
  <c r="T4065" i="1"/>
  <c r="S4065" i="1"/>
  <c r="P4065" i="1"/>
  <c r="O4065" i="1"/>
  <c r="T4064" i="1"/>
  <c r="S4064" i="1"/>
  <c r="P4064" i="1"/>
  <c r="O4064" i="1"/>
  <c r="T4063" i="1"/>
  <c r="S4063" i="1"/>
  <c r="P4063" i="1"/>
  <c r="O4063" i="1"/>
  <c r="T4062" i="1"/>
  <c r="S4062" i="1"/>
  <c r="P4062" i="1"/>
  <c r="O4062" i="1"/>
  <c r="T4061" i="1"/>
  <c r="S4061" i="1"/>
  <c r="P4061" i="1"/>
  <c r="O4061" i="1"/>
  <c r="T4060" i="1"/>
  <c r="S4060" i="1"/>
  <c r="P4060" i="1"/>
  <c r="O4060" i="1"/>
  <c r="T4059" i="1"/>
  <c r="S4059" i="1"/>
  <c r="P4059" i="1"/>
  <c r="O4059" i="1"/>
  <c r="T4058" i="1"/>
  <c r="S4058" i="1"/>
  <c r="P4058" i="1"/>
  <c r="O4058" i="1"/>
  <c r="T4057" i="1"/>
  <c r="S4057" i="1"/>
  <c r="P4057" i="1"/>
  <c r="O4057" i="1"/>
  <c r="T4056" i="1"/>
  <c r="S4056" i="1"/>
  <c r="P4056" i="1"/>
  <c r="O4056" i="1"/>
  <c r="T4055" i="1"/>
  <c r="S4055" i="1"/>
  <c r="P4055" i="1"/>
  <c r="O4055" i="1"/>
  <c r="T4054" i="1"/>
  <c r="S4054" i="1"/>
  <c r="P4054" i="1"/>
  <c r="O4054" i="1"/>
  <c r="T4053" i="1"/>
  <c r="S4053" i="1"/>
  <c r="P4053" i="1"/>
  <c r="O4053" i="1"/>
  <c r="T4052" i="1"/>
  <c r="S4052" i="1"/>
  <c r="P4052" i="1"/>
  <c r="O4052" i="1"/>
  <c r="T4051" i="1"/>
  <c r="S4051" i="1"/>
  <c r="P4051" i="1"/>
  <c r="O4051" i="1"/>
  <c r="T4050" i="1"/>
  <c r="S4050" i="1"/>
  <c r="P4050" i="1"/>
  <c r="O4050" i="1"/>
  <c r="T4049" i="1"/>
  <c r="S4049" i="1"/>
  <c r="P4049" i="1"/>
  <c r="O4049" i="1"/>
  <c r="T4048" i="1"/>
  <c r="S4048" i="1"/>
  <c r="P4048" i="1"/>
  <c r="O4048" i="1"/>
  <c r="T4047" i="1"/>
  <c r="S4047" i="1"/>
  <c r="P4047" i="1"/>
  <c r="O4047" i="1"/>
  <c r="T4046" i="1"/>
  <c r="S4046" i="1"/>
  <c r="P4046" i="1"/>
  <c r="O4046" i="1"/>
  <c r="T4045" i="1"/>
  <c r="S4045" i="1"/>
  <c r="P4045" i="1"/>
  <c r="O4045" i="1"/>
  <c r="T4044" i="1"/>
  <c r="S4044" i="1"/>
  <c r="P4044" i="1"/>
  <c r="O4044" i="1"/>
  <c r="T4043" i="1"/>
  <c r="S4043" i="1"/>
  <c r="P4043" i="1"/>
  <c r="O4043" i="1"/>
  <c r="T4042" i="1"/>
  <c r="S4042" i="1"/>
  <c r="P4042" i="1"/>
  <c r="O4042" i="1"/>
  <c r="T4041" i="1"/>
  <c r="S4041" i="1"/>
  <c r="P4041" i="1"/>
  <c r="O4041" i="1"/>
  <c r="T4040" i="1"/>
  <c r="S4040" i="1"/>
  <c r="P4040" i="1"/>
  <c r="O4040" i="1"/>
  <c r="T4039" i="1"/>
  <c r="S4039" i="1"/>
  <c r="P4039" i="1"/>
  <c r="O4039" i="1"/>
  <c r="T4038" i="1"/>
  <c r="S4038" i="1"/>
  <c r="P4038" i="1"/>
  <c r="O4038" i="1"/>
  <c r="T4037" i="1"/>
  <c r="S4037" i="1"/>
  <c r="P4037" i="1"/>
  <c r="O4037" i="1"/>
  <c r="T4036" i="1"/>
  <c r="S4036" i="1"/>
  <c r="P4036" i="1"/>
  <c r="O4036" i="1"/>
  <c r="T4035" i="1"/>
  <c r="S4035" i="1"/>
  <c r="P4035" i="1"/>
  <c r="O4035" i="1"/>
  <c r="T4034" i="1"/>
  <c r="S4034" i="1"/>
  <c r="P4034" i="1"/>
  <c r="O4034" i="1"/>
  <c r="T4033" i="1"/>
  <c r="S4033" i="1"/>
  <c r="P4033" i="1"/>
  <c r="O4033" i="1"/>
  <c r="T4032" i="1"/>
  <c r="S4032" i="1"/>
  <c r="P4032" i="1"/>
  <c r="O4032" i="1"/>
  <c r="T4031" i="1"/>
  <c r="S4031" i="1"/>
  <c r="P4031" i="1"/>
  <c r="O4031" i="1"/>
  <c r="T4030" i="1"/>
  <c r="S4030" i="1"/>
  <c r="P4030" i="1"/>
  <c r="O4030" i="1"/>
  <c r="T4029" i="1"/>
  <c r="S4029" i="1"/>
  <c r="P4029" i="1"/>
  <c r="O4029" i="1"/>
  <c r="T4028" i="1"/>
  <c r="S4028" i="1"/>
  <c r="P4028" i="1"/>
  <c r="O4028" i="1"/>
  <c r="T4027" i="1"/>
  <c r="S4027" i="1"/>
  <c r="P4027" i="1"/>
  <c r="O4027" i="1"/>
  <c r="T4026" i="1"/>
  <c r="S4026" i="1"/>
  <c r="P4026" i="1"/>
  <c r="O4026" i="1"/>
  <c r="T4025" i="1"/>
  <c r="S4025" i="1"/>
  <c r="P4025" i="1"/>
  <c r="O4025" i="1"/>
  <c r="T4024" i="1"/>
  <c r="S4024" i="1"/>
  <c r="P4024" i="1"/>
  <c r="O4024" i="1"/>
  <c r="T4023" i="1"/>
  <c r="S4023" i="1"/>
  <c r="P4023" i="1"/>
  <c r="O4023" i="1"/>
  <c r="T4022" i="1"/>
  <c r="S4022" i="1"/>
  <c r="P4022" i="1"/>
  <c r="O4022" i="1"/>
  <c r="T4021" i="1"/>
  <c r="S4021" i="1"/>
  <c r="P4021" i="1"/>
  <c r="O4021" i="1"/>
  <c r="T4020" i="1"/>
  <c r="S4020" i="1"/>
  <c r="P4020" i="1"/>
  <c r="O4020" i="1"/>
  <c r="T4019" i="1"/>
  <c r="S4019" i="1"/>
  <c r="P4019" i="1"/>
  <c r="O4019" i="1"/>
  <c r="T4018" i="1"/>
  <c r="S4018" i="1"/>
  <c r="P4018" i="1"/>
  <c r="O4018" i="1"/>
  <c r="T4017" i="1"/>
  <c r="S4017" i="1"/>
  <c r="P4017" i="1"/>
  <c r="O4017" i="1"/>
  <c r="T4016" i="1"/>
  <c r="S4016" i="1"/>
  <c r="P4016" i="1"/>
  <c r="O4016" i="1"/>
  <c r="T4015" i="1"/>
  <c r="S4015" i="1"/>
  <c r="P4015" i="1"/>
  <c r="O4015" i="1"/>
  <c r="T4014" i="1"/>
  <c r="S4014" i="1"/>
  <c r="P4014" i="1"/>
  <c r="O4014" i="1"/>
  <c r="T4013" i="1"/>
  <c r="S4013" i="1"/>
  <c r="P4013" i="1"/>
  <c r="O4013" i="1"/>
  <c r="T4012" i="1"/>
  <c r="S4012" i="1"/>
  <c r="P4012" i="1"/>
  <c r="O4012" i="1"/>
  <c r="T4011" i="1"/>
  <c r="S4011" i="1"/>
  <c r="P4011" i="1"/>
  <c r="O4011" i="1"/>
  <c r="T4010" i="1"/>
  <c r="S4010" i="1"/>
  <c r="P4010" i="1"/>
  <c r="O4010" i="1"/>
  <c r="T4009" i="1"/>
  <c r="S4009" i="1"/>
  <c r="P4009" i="1"/>
  <c r="O4009" i="1"/>
  <c r="T4008" i="1"/>
  <c r="S4008" i="1"/>
  <c r="P4008" i="1"/>
  <c r="O4008" i="1"/>
  <c r="T4007" i="1"/>
  <c r="S4007" i="1"/>
  <c r="P4007" i="1"/>
  <c r="O4007" i="1"/>
  <c r="T4006" i="1"/>
  <c r="S4006" i="1"/>
  <c r="P4006" i="1"/>
  <c r="O4006" i="1"/>
  <c r="T4005" i="1"/>
  <c r="S4005" i="1"/>
  <c r="P4005" i="1"/>
  <c r="O4005" i="1"/>
  <c r="T4004" i="1"/>
  <c r="S4004" i="1"/>
  <c r="P4004" i="1"/>
  <c r="O4004" i="1"/>
  <c r="T4003" i="1"/>
  <c r="S4003" i="1"/>
  <c r="P4003" i="1"/>
  <c r="O4003" i="1"/>
  <c r="T4002" i="1"/>
  <c r="S4002" i="1"/>
  <c r="P4002" i="1"/>
  <c r="O4002" i="1"/>
  <c r="T4001" i="1"/>
  <c r="S4001" i="1"/>
  <c r="P4001" i="1"/>
  <c r="O4001" i="1"/>
  <c r="T4000" i="1"/>
  <c r="S4000" i="1"/>
  <c r="P4000" i="1"/>
  <c r="O4000" i="1"/>
  <c r="T3999" i="1"/>
  <c r="S3999" i="1"/>
  <c r="P3999" i="1"/>
  <c r="O3999" i="1"/>
  <c r="T3998" i="1"/>
  <c r="S3998" i="1"/>
  <c r="P3998" i="1"/>
  <c r="O3998" i="1"/>
  <c r="T3997" i="1"/>
  <c r="S3997" i="1"/>
  <c r="P3997" i="1"/>
  <c r="O3997" i="1"/>
  <c r="T3996" i="1"/>
  <c r="S3996" i="1"/>
  <c r="P3996" i="1"/>
  <c r="O3996" i="1"/>
  <c r="T3995" i="1"/>
  <c r="S3995" i="1"/>
  <c r="P3995" i="1"/>
  <c r="O3995" i="1"/>
  <c r="T3994" i="1"/>
  <c r="S3994" i="1"/>
  <c r="P3994" i="1"/>
  <c r="O3994" i="1"/>
  <c r="T3993" i="1"/>
  <c r="S3993" i="1"/>
  <c r="P3993" i="1"/>
  <c r="O3993" i="1"/>
  <c r="T3992" i="1"/>
  <c r="S3992" i="1"/>
  <c r="P3992" i="1"/>
  <c r="O3992" i="1"/>
  <c r="T3991" i="1"/>
  <c r="S3991" i="1"/>
  <c r="P3991" i="1"/>
  <c r="O3991" i="1"/>
  <c r="T3990" i="1"/>
  <c r="S3990" i="1"/>
  <c r="P3990" i="1"/>
  <c r="O3990" i="1"/>
  <c r="T3989" i="1"/>
  <c r="S3989" i="1"/>
  <c r="P3989" i="1"/>
  <c r="O3989" i="1"/>
  <c r="T3988" i="1"/>
  <c r="S3988" i="1"/>
  <c r="P3988" i="1"/>
  <c r="O3988" i="1"/>
  <c r="T3987" i="1"/>
  <c r="S3987" i="1"/>
  <c r="P3987" i="1"/>
  <c r="O3987" i="1"/>
  <c r="T3986" i="1"/>
  <c r="S3986" i="1"/>
  <c r="P3986" i="1"/>
  <c r="O3986" i="1"/>
  <c r="T3985" i="1"/>
  <c r="S3985" i="1"/>
  <c r="P3985" i="1"/>
  <c r="O3985" i="1"/>
  <c r="T3984" i="1"/>
  <c r="S3984" i="1"/>
  <c r="P3984" i="1"/>
  <c r="O3984" i="1"/>
  <c r="T3983" i="1"/>
  <c r="S3983" i="1"/>
  <c r="P3983" i="1"/>
  <c r="O3983" i="1"/>
  <c r="T3982" i="1"/>
  <c r="S3982" i="1"/>
  <c r="P3982" i="1"/>
  <c r="O3982" i="1"/>
  <c r="T3981" i="1"/>
  <c r="S3981" i="1"/>
  <c r="P3981" i="1"/>
  <c r="O3981" i="1"/>
  <c r="T3980" i="1"/>
  <c r="S3980" i="1"/>
  <c r="P3980" i="1"/>
  <c r="O3980" i="1"/>
  <c r="T3979" i="1"/>
  <c r="S3979" i="1"/>
  <c r="P3979" i="1"/>
  <c r="O3979" i="1"/>
  <c r="T3978" i="1"/>
  <c r="S3978" i="1"/>
  <c r="P3978" i="1"/>
  <c r="O3978" i="1"/>
  <c r="T3977" i="1"/>
  <c r="S3977" i="1"/>
  <c r="P3977" i="1"/>
  <c r="O3977" i="1"/>
  <c r="T3976" i="1"/>
  <c r="S3976" i="1"/>
  <c r="P3976" i="1"/>
  <c r="O3976" i="1"/>
  <c r="T3975" i="1"/>
  <c r="S3975" i="1"/>
  <c r="P3975" i="1"/>
  <c r="O3975" i="1"/>
  <c r="T3974" i="1"/>
  <c r="S3974" i="1"/>
  <c r="P3974" i="1"/>
  <c r="O3974" i="1"/>
  <c r="T3973" i="1"/>
  <c r="S3973" i="1"/>
  <c r="P3973" i="1"/>
  <c r="O3973" i="1"/>
  <c r="T3972" i="1"/>
  <c r="S3972" i="1"/>
  <c r="P3972" i="1"/>
  <c r="O3972" i="1"/>
  <c r="T3971" i="1"/>
  <c r="S3971" i="1"/>
  <c r="P3971" i="1"/>
  <c r="O3971" i="1"/>
  <c r="T3970" i="1"/>
  <c r="S3970" i="1"/>
  <c r="P3970" i="1"/>
  <c r="O3970" i="1"/>
  <c r="T3969" i="1"/>
  <c r="S3969" i="1"/>
  <c r="P3969" i="1"/>
  <c r="O3969" i="1"/>
  <c r="T3968" i="1"/>
  <c r="S3968" i="1"/>
  <c r="P3968" i="1"/>
  <c r="O3968" i="1"/>
  <c r="T3967" i="1"/>
  <c r="S3967" i="1"/>
  <c r="P3967" i="1"/>
  <c r="O3967" i="1"/>
  <c r="T3966" i="1"/>
  <c r="S3966" i="1"/>
  <c r="P3966" i="1"/>
  <c r="O3966" i="1"/>
  <c r="T3965" i="1"/>
  <c r="S3965" i="1"/>
  <c r="P3965" i="1"/>
  <c r="O3965" i="1"/>
  <c r="T3964" i="1"/>
  <c r="S3964" i="1"/>
  <c r="P3964" i="1"/>
  <c r="O3964" i="1"/>
  <c r="T3963" i="1"/>
  <c r="S3963" i="1"/>
  <c r="P3963" i="1"/>
  <c r="O3963" i="1"/>
  <c r="T3962" i="1"/>
  <c r="S3962" i="1"/>
  <c r="P3962" i="1"/>
  <c r="O3962" i="1"/>
  <c r="T3961" i="1"/>
  <c r="S3961" i="1"/>
  <c r="P3961" i="1"/>
  <c r="O3961" i="1"/>
  <c r="T3960" i="1"/>
  <c r="S3960" i="1"/>
  <c r="P3960" i="1"/>
  <c r="O3960" i="1"/>
  <c r="T3959" i="1"/>
  <c r="S3959" i="1"/>
  <c r="P3959" i="1"/>
  <c r="O3959" i="1"/>
  <c r="T3958" i="1"/>
  <c r="S3958" i="1"/>
  <c r="P3958" i="1"/>
  <c r="O3958" i="1"/>
  <c r="T3957" i="1"/>
  <c r="S3957" i="1"/>
  <c r="P3957" i="1"/>
  <c r="O3957" i="1"/>
  <c r="T3956" i="1"/>
  <c r="S3956" i="1"/>
  <c r="P3956" i="1"/>
  <c r="O3956" i="1"/>
  <c r="T3955" i="1"/>
  <c r="S3955" i="1"/>
  <c r="P3955" i="1"/>
  <c r="O3955" i="1"/>
  <c r="T3954" i="1"/>
  <c r="S3954" i="1"/>
  <c r="P3954" i="1"/>
  <c r="O3954" i="1"/>
  <c r="T3953" i="1"/>
  <c r="S3953" i="1"/>
  <c r="P3953" i="1"/>
  <c r="O3953" i="1"/>
  <c r="T3952" i="1"/>
  <c r="S3952" i="1"/>
  <c r="P3952" i="1"/>
  <c r="O3952" i="1"/>
  <c r="T3951" i="1"/>
  <c r="S3951" i="1"/>
  <c r="P3951" i="1"/>
  <c r="O3951" i="1"/>
  <c r="T3950" i="1"/>
  <c r="S3950" i="1"/>
  <c r="P3950" i="1"/>
  <c r="O3950" i="1"/>
  <c r="T3949" i="1"/>
  <c r="S3949" i="1"/>
  <c r="P3949" i="1"/>
  <c r="O3949" i="1"/>
  <c r="T3948" i="1"/>
  <c r="S3948" i="1"/>
  <c r="P3948" i="1"/>
  <c r="O3948" i="1"/>
  <c r="T3947" i="1"/>
  <c r="S3947" i="1"/>
  <c r="P3947" i="1"/>
  <c r="O3947" i="1"/>
  <c r="T3946" i="1"/>
  <c r="S3946" i="1"/>
  <c r="P3946" i="1"/>
  <c r="O3946" i="1"/>
  <c r="T3945" i="1"/>
  <c r="S3945" i="1"/>
  <c r="P3945" i="1"/>
  <c r="O3945" i="1"/>
  <c r="T3944" i="1"/>
  <c r="S3944" i="1"/>
  <c r="P3944" i="1"/>
  <c r="O3944" i="1"/>
  <c r="T3943" i="1"/>
  <c r="S3943" i="1"/>
  <c r="P3943" i="1"/>
  <c r="O3943" i="1"/>
  <c r="T3942" i="1"/>
  <c r="S3942" i="1"/>
  <c r="P3942" i="1"/>
  <c r="O3942" i="1"/>
  <c r="T3941" i="1"/>
  <c r="S3941" i="1"/>
  <c r="P3941" i="1"/>
  <c r="O3941" i="1"/>
  <c r="T3940" i="1"/>
  <c r="S3940" i="1"/>
  <c r="P3940" i="1"/>
  <c r="O3940" i="1"/>
  <c r="T3939" i="1"/>
  <c r="S3939" i="1"/>
  <c r="P3939" i="1"/>
  <c r="O3939" i="1"/>
  <c r="T3938" i="1"/>
  <c r="S3938" i="1"/>
  <c r="P3938" i="1"/>
  <c r="O3938" i="1"/>
  <c r="T3937" i="1"/>
  <c r="S3937" i="1"/>
  <c r="P3937" i="1"/>
  <c r="O3937" i="1"/>
  <c r="T3936" i="1"/>
  <c r="S3936" i="1"/>
  <c r="P3936" i="1"/>
  <c r="O3936" i="1"/>
  <c r="T3935" i="1"/>
  <c r="S3935" i="1"/>
  <c r="P3935" i="1"/>
  <c r="O3935" i="1"/>
  <c r="T3934" i="1"/>
  <c r="S3934" i="1"/>
  <c r="P3934" i="1"/>
  <c r="O3934" i="1"/>
  <c r="T3933" i="1"/>
  <c r="S3933" i="1"/>
  <c r="P3933" i="1"/>
  <c r="O3933" i="1"/>
  <c r="T3932" i="1"/>
  <c r="S3932" i="1"/>
  <c r="P3932" i="1"/>
  <c r="O3932" i="1"/>
  <c r="T3931" i="1"/>
  <c r="S3931" i="1"/>
  <c r="P3931" i="1"/>
  <c r="O3931" i="1"/>
  <c r="T3930" i="1"/>
  <c r="S3930" i="1"/>
  <c r="P3930" i="1"/>
  <c r="O3930" i="1"/>
  <c r="T3929" i="1"/>
  <c r="S3929" i="1"/>
  <c r="P3929" i="1"/>
  <c r="O3929" i="1"/>
  <c r="T3928" i="1"/>
  <c r="S3928" i="1"/>
  <c r="P3928" i="1"/>
  <c r="O3928" i="1"/>
  <c r="T3927" i="1"/>
  <c r="S3927" i="1"/>
  <c r="P3927" i="1"/>
  <c r="O3927" i="1"/>
  <c r="T3926" i="1"/>
  <c r="S3926" i="1"/>
  <c r="P3926" i="1"/>
  <c r="O3926" i="1"/>
  <c r="T3925" i="1"/>
  <c r="S3925" i="1"/>
  <c r="P3925" i="1"/>
  <c r="O3925" i="1"/>
  <c r="T3924" i="1"/>
  <c r="S3924" i="1"/>
  <c r="P3924" i="1"/>
  <c r="O3924" i="1"/>
  <c r="T3923" i="1"/>
  <c r="S3923" i="1"/>
  <c r="P3923" i="1"/>
  <c r="O3923" i="1"/>
  <c r="T3922" i="1"/>
  <c r="S3922" i="1"/>
  <c r="P3922" i="1"/>
  <c r="O3922" i="1"/>
  <c r="T3921" i="1"/>
  <c r="S3921" i="1"/>
  <c r="P3921" i="1"/>
  <c r="O3921" i="1"/>
  <c r="T3920" i="1"/>
  <c r="S3920" i="1"/>
  <c r="P3920" i="1"/>
  <c r="O3920" i="1"/>
  <c r="T3919" i="1"/>
  <c r="S3919" i="1"/>
  <c r="P3919" i="1"/>
  <c r="O3919" i="1"/>
  <c r="T3918" i="1"/>
  <c r="S3918" i="1"/>
  <c r="P3918" i="1"/>
  <c r="O3918" i="1"/>
  <c r="T3917" i="1"/>
  <c r="S3917" i="1"/>
  <c r="P3917" i="1"/>
  <c r="O3917" i="1"/>
  <c r="T3916" i="1"/>
  <c r="S3916" i="1"/>
  <c r="P3916" i="1"/>
  <c r="O3916" i="1"/>
  <c r="T3915" i="1"/>
  <c r="S3915" i="1"/>
  <c r="P3915" i="1"/>
  <c r="O3915" i="1"/>
  <c r="T3914" i="1"/>
  <c r="S3914" i="1"/>
  <c r="P3914" i="1"/>
  <c r="O3914" i="1"/>
  <c r="T3913" i="1"/>
  <c r="S3913" i="1"/>
  <c r="P3913" i="1"/>
  <c r="O3913" i="1"/>
  <c r="T3912" i="1"/>
  <c r="S3912" i="1"/>
  <c r="P3912" i="1"/>
  <c r="O3912" i="1"/>
  <c r="T3911" i="1"/>
  <c r="S3911" i="1"/>
  <c r="P3911" i="1"/>
  <c r="O3911" i="1"/>
  <c r="T3910" i="1"/>
  <c r="S3910" i="1"/>
  <c r="P3910" i="1"/>
  <c r="O3910" i="1"/>
  <c r="T3909" i="1"/>
  <c r="S3909" i="1"/>
  <c r="P3909" i="1"/>
  <c r="O3909" i="1"/>
  <c r="T3908" i="1"/>
  <c r="S3908" i="1"/>
  <c r="P3908" i="1"/>
  <c r="O3908" i="1"/>
  <c r="T3907" i="1"/>
  <c r="S3907" i="1"/>
  <c r="P3907" i="1"/>
  <c r="O3907" i="1"/>
  <c r="T3906" i="1"/>
  <c r="S3906" i="1"/>
  <c r="P3906" i="1"/>
  <c r="O3906" i="1"/>
  <c r="T3905" i="1"/>
  <c r="S3905" i="1"/>
  <c r="P3905" i="1"/>
  <c r="O3905" i="1"/>
  <c r="T3904" i="1"/>
  <c r="S3904" i="1"/>
  <c r="P3904" i="1"/>
  <c r="O3904" i="1"/>
  <c r="T3903" i="1"/>
  <c r="S3903" i="1"/>
  <c r="P3903" i="1"/>
  <c r="O3903" i="1"/>
  <c r="T3902" i="1"/>
  <c r="S3902" i="1"/>
  <c r="P3902" i="1"/>
  <c r="O3902" i="1"/>
  <c r="T3901" i="1"/>
  <c r="S3901" i="1"/>
  <c r="P3901" i="1"/>
  <c r="O3901" i="1"/>
  <c r="T3900" i="1"/>
  <c r="S3900" i="1"/>
  <c r="P3900" i="1"/>
  <c r="O3900" i="1"/>
  <c r="T3899" i="1"/>
  <c r="S3899" i="1"/>
  <c r="P3899" i="1"/>
  <c r="O3899" i="1"/>
  <c r="T3898" i="1"/>
  <c r="S3898" i="1"/>
  <c r="P3898" i="1"/>
  <c r="O3898" i="1"/>
  <c r="T3897" i="1"/>
  <c r="S3897" i="1"/>
  <c r="P3897" i="1"/>
  <c r="O3897" i="1"/>
  <c r="T3896" i="1"/>
  <c r="S3896" i="1"/>
  <c r="P3896" i="1"/>
  <c r="O3896" i="1"/>
  <c r="T3895" i="1"/>
  <c r="S3895" i="1"/>
  <c r="P3895" i="1"/>
  <c r="O3895" i="1"/>
  <c r="T3894" i="1"/>
  <c r="S3894" i="1"/>
  <c r="P3894" i="1"/>
  <c r="O3894" i="1"/>
  <c r="T3893" i="1"/>
  <c r="S3893" i="1"/>
  <c r="P3893" i="1"/>
  <c r="O3893" i="1"/>
  <c r="T3892" i="1"/>
  <c r="S3892" i="1"/>
  <c r="P3892" i="1"/>
  <c r="O3892" i="1"/>
  <c r="T3891" i="1"/>
  <c r="S3891" i="1"/>
  <c r="P3891" i="1"/>
  <c r="O3891" i="1"/>
  <c r="T3890" i="1"/>
  <c r="S3890" i="1"/>
  <c r="P3890" i="1"/>
  <c r="O3890" i="1"/>
  <c r="T3889" i="1"/>
  <c r="S3889" i="1"/>
  <c r="P3889" i="1"/>
  <c r="O3889" i="1"/>
  <c r="T3888" i="1"/>
  <c r="S3888" i="1"/>
  <c r="P3888" i="1"/>
  <c r="O3888" i="1"/>
  <c r="T3887" i="1"/>
  <c r="S3887" i="1"/>
  <c r="P3887" i="1"/>
  <c r="O3887" i="1"/>
  <c r="T3886" i="1"/>
  <c r="S3886" i="1"/>
  <c r="P3886" i="1"/>
  <c r="O3886" i="1"/>
  <c r="T3885" i="1"/>
  <c r="S3885" i="1"/>
  <c r="P3885" i="1"/>
  <c r="O3885" i="1"/>
  <c r="T3884" i="1"/>
  <c r="S3884" i="1"/>
  <c r="P3884" i="1"/>
  <c r="O3884" i="1"/>
  <c r="T3883" i="1"/>
  <c r="S3883" i="1"/>
  <c r="P3883" i="1"/>
  <c r="O3883" i="1"/>
  <c r="T3882" i="1"/>
  <c r="S3882" i="1"/>
  <c r="P3882" i="1"/>
  <c r="O3882" i="1"/>
  <c r="T3881" i="1"/>
  <c r="S3881" i="1"/>
  <c r="P3881" i="1"/>
  <c r="O3881" i="1"/>
  <c r="T3880" i="1"/>
  <c r="S3880" i="1"/>
  <c r="P3880" i="1"/>
  <c r="O3880" i="1"/>
  <c r="T3879" i="1"/>
  <c r="S3879" i="1"/>
  <c r="P3879" i="1"/>
  <c r="O3879" i="1"/>
  <c r="T3878" i="1"/>
  <c r="S3878" i="1"/>
  <c r="P3878" i="1"/>
  <c r="O3878" i="1"/>
  <c r="T3877" i="1"/>
  <c r="S3877" i="1"/>
  <c r="P3877" i="1"/>
  <c r="O3877" i="1"/>
  <c r="T3876" i="1"/>
  <c r="S3876" i="1"/>
  <c r="P3876" i="1"/>
  <c r="O3876" i="1"/>
  <c r="T3875" i="1"/>
  <c r="S3875" i="1"/>
  <c r="P3875" i="1"/>
  <c r="O3875" i="1"/>
  <c r="T3874" i="1"/>
  <c r="S3874" i="1"/>
  <c r="P3874" i="1"/>
  <c r="O3874" i="1"/>
  <c r="T3873" i="1"/>
  <c r="S3873" i="1"/>
  <c r="P3873" i="1"/>
  <c r="O3873" i="1"/>
  <c r="T3872" i="1"/>
  <c r="S3872" i="1"/>
  <c r="P3872" i="1"/>
  <c r="O3872" i="1"/>
  <c r="T3871" i="1"/>
  <c r="S3871" i="1"/>
  <c r="P3871" i="1"/>
  <c r="O3871" i="1"/>
  <c r="T3870" i="1"/>
  <c r="S3870" i="1"/>
  <c r="P3870" i="1"/>
  <c r="O3870" i="1"/>
  <c r="T3869" i="1"/>
  <c r="S3869" i="1"/>
  <c r="P3869" i="1"/>
  <c r="O3869" i="1"/>
  <c r="T3868" i="1"/>
  <c r="S3868" i="1"/>
  <c r="P3868" i="1"/>
  <c r="O3868" i="1"/>
  <c r="T3867" i="1"/>
  <c r="S3867" i="1"/>
  <c r="P3867" i="1"/>
  <c r="O3867" i="1"/>
  <c r="T3866" i="1"/>
  <c r="S3866" i="1"/>
  <c r="P3866" i="1"/>
  <c r="O3866" i="1"/>
  <c r="T3865" i="1"/>
  <c r="S3865" i="1"/>
  <c r="P3865" i="1"/>
  <c r="O3865" i="1"/>
  <c r="T3864" i="1"/>
  <c r="S3864" i="1"/>
  <c r="P3864" i="1"/>
  <c r="O3864" i="1"/>
  <c r="T3863" i="1"/>
  <c r="S3863" i="1"/>
  <c r="P3863" i="1"/>
  <c r="O3863" i="1"/>
  <c r="T3862" i="1"/>
  <c r="S3862" i="1"/>
  <c r="P3862" i="1"/>
  <c r="O3862" i="1"/>
  <c r="T3861" i="1"/>
  <c r="S3861" i="1"/>
  <c r="P3861" i="1"/>
  <c r="O3861" i="1"/>
  <c r="T3860" i="1"/>
  <c r="S3860" i="1"/>
  <c r="P3860" i="1"/>
  <c r="O3860" i="1"/>
  <c r="T3859" i="1"/>
  <c r="S3859" i="1"/>
  <c r="P3859" i="1"/>
  <c r="O3859" i="1"/>
  <c r="T3858" i="1"/>
  <c r="S3858" i="1"/>
  <c r="P3858" i="1"/>
  <c r="O3858" i="1"/>
  <c r="T3857" i="1"/>
  <c r="S3857" i="1"/>
  <c r="P3857" i="1"/>
  <c r="O3857" i="1"/>
  <c r="T3856" i="1"/>
  <c r="S3856" i="1"/>
  <c r="P3856" i="1"/>
  <c r="O3856" i="1"/>
  <c r="T3855" i="1"/>
  <c r="S3855" i="1"/>
  <c r="P3855" i="1"/>
  <c r="O3855" i="1"/>
  <c r="T3854" i="1"/>
  <c r="S3854" i="1"/>
  <c r="P3854" i="1"/>
  <c r="O3854" i="1"/>
  <c r="T3853" i="1"/>
  <c r="S3853" i="1"/>
  <c r="P3853" i="1"/>
  <c r="O3853" i="1"/>
  <c r="T3852" i="1"/>
  <c r="S3852" i="1"/>
  <c r="P3852" i="1"/>
  <c r="O3852" i="1"/>
  <c r="T3851" i="1"/>
  <c r="S3851" i="1"/>
  <c r="P3851" i="1"/>
  <c r="O3851" i="1"/>
  <c r="T3850" i="1"/>
  <c r="S3850" i="1"/>
  <c r="P3850" i="1"/>
  <c r="O3850" i="1"/>
  <c r="T3849" i="1"/>
  <c r="S3849" i="1"/>
  <c r="P3849" i="1"/>
  <c r="O3849" i="1"/>
  <c r="T3848" i="1"/>
  <c r="S3848" i="1"/>
  <c r="P3848" i="1"/>
  <c r="O3848" i="1"/>
  <c r="T3847" i="1"/>
  <c r="S3847" i="1"/>
  <c r="P3847" i="1"/>
  <c r="O3847" i="1"/>
  <c r="T3846" i="1"/>
  <c r="S3846" i="1"/>
  <c r="P3846" i="1"/>
  <c r="O3846" i="1"/>
  <c r="T3845" i="1"/>
  <c r="S3845" i="1"/>
  <c r="P3845" i="1"/>
  <c r="O3845" i="1"/>
  <c r="T3844" i="1"/>
  <c r="S3844" i="1"/>
  <c r="P3844" i="1"/>
  <c r="O3844" i="1"/>
  <c r="T3843" i="1"/>
  <c r="S3843" i="1"/>
  <c r="P3843" i="1"/>
  <c r="O3843" i="1"/>
  <c r="T3842" i="1"/>
  <c r="S3842" i="1"/>
  <c r="P3842" i="1"/>
  <c r="O3842" i="1"/>
  <c r="T3841" i="1"/>
  <c r="S3841" i="1"/>
  <c r="P3841" i="1"/>
  <c r="O3841" i="1"/>
  <c r="T3840" i="1"/>
  <c r="S3840" i="1"/>
  <c r="P3840" i="1"/>
  <c r="O3840" i="1"/>
  <c r="T3839" i="1"/>
  <c r="S3839" i="1"/>
  <c r="P3839" i="1"/>
  <c r="O3839" i="1"/>
  <c r="T3838" i="1"/>
  <c r="S3838" i="1"/>
  <c r="P3838" i="1"/>
  <c r="O3838" i="1"/>
  <c r="T3837" i="1"/>
  <c r="S3837" i="1"/>
  <c r="P3837" i="1"/>
  <c r="O3837" i="1"/>
  <c r="T3836" i="1"/>
  <c r="S3836" i="1"/>
  <c r="P3836" i="1"/>
  <c r="O3836" i="1"/>
  <c r="T3835" i="1"/>
  <c r="S3835" i="1"/>
  <c r="P3835" i="1"/>
  <c r="O3835" i="1"/>
  <c r="T3834" i="1"/>
  <c r="S3834" i="1"/>
  <c r="P3834" i="1"/>
  <c r="O3834" i="1"/>
  <c r="T3833" i="1"/>
  <c r="S3833" i="1"/>
  <c r="P3833" i="1"/>
  <c r="O3833" i="1"/>
  <c r="T3832" i="1"/>
  <c r="S3832" i="1"/>
  <c r="P3832" i="1"/>
  <c r="O3832" i="1"/>
  <c r="T3831" i="1"/>
  <c r="S3831" i="1"/>
  <c r="P3831" i="1"/>
  <c r="O3831" i="1"/>
  <c r="T3830" i="1"/>
  <c r="S3830" i="1"/>
  <c r="P3830" i="1"/>
  <c r="O3830" i="1"/>
  <c r="T3829" i="1"/>
  <c r="S3829" i="1"/>
  <c r="P3829" i="1"/>
  <c r="O3829" i="1"/>
  <c r="T3828" i="1"/>
  <c r="S3828" i="1"/>
  <c r="P3828" i="1"/>
  <c r="O3828" i="1"/>
  <c r="T3827" i="1"/>
  <c r="S3827" i="1"/>
  <c r="P3827" i="1"/>
  <c r="O3827" i="1"/>
  <c r="T3826" i="1"/>
  <c r="S3826" i="1"/>
  <c r="P3826" i="1"/>
  <c r="O3826" i="1"/>
  <c r="T3825" i="1"/>
  <c r="S3825" i="1"/>
  <c r="P3825" i="1"/>
  <c r="O3825" i="1"/>
  <c r="T3824" i="1"/>
  <c r="S3824" i="1"/>
  <c r="P3824" i="1"/>
  <c r="O3824" i="1"/>
  <c r="T3823" i="1"/>
  <c r="S3823" i="1"/>
  <c r="P3823" i="1"/>
  <c r="O3823" i="1"/>
  <c r="T3822" i="1"/>
  <c r="S3822" i="1"/>
  <c r="P3822" i="1"/>
  <c r="O3822" i="1"/>
  <c r="T3821" i="1"/>
  <c r="S3821" i="1"/>
  <c r="P3821" i="1"/>
  <c r="O3821" i="1"/>
  <c r="T3820" i="1"/>
  <c r="S3820" i="1"/>
  <c r="P3820" i="1"/>
  <c r="O3820" i="1"/>
  <c r="T3819" i="1"/>
  <c r="S3819" i="1"/>
  <c r="P3819" i="1"/>
  <c r="O3819" i="1"/>
  <c r="T3818" i="1"/>
  <c r="S3818" i="1"/>
  <c r="P3818" i="1"/>
  <c r="O3818" i="1"/>
  <c r="T3817" i="1"/>
  <c r="S3817" i="1"/>
  <c r="P3817" i="1"/>
  <c r="O3817" i="1"/>
  <c r="T3816" i="1"/>
  <c r="S3816" i="1"/>
  <c r="P3816" i="1"/>
  <c r="O3816" i="1"/>
  <c r="T3815" i="1"/>
  <c r="S3815" i="1"/>
  <c r="P3815" i="1"/>
  <c r="O3815" i="1"/>
  <c r="T3814" i="1"/>
  <c r="S3814" i="1"/>
  <c r="P3814" i="1"/>
  <c r="O3814" i="1"/>
  <c r="T3813" i="1"/>
  <c r="S3813" i="1"/>
  <c r="P3813" i="1"/>
  <c r="O3813" i="1"/>
  <c r="T3812" i="1"/>
  <c r="S3812" i="1"/>
  <c r="P3812" i="1"/>
  <c r="O3812" i="1"/>
  <c r="T3811" i="1"/>
  <c r="S3811" i="1"/>
  <c r="P3811" i="1"/>
  <c r="O3811" i="1"/>
  <c r="T3810" i="1"/>
  <c r="S3810" i="1"/>
  <c r="P3810" i="1"/>
  <c r="O3810" i="1"/>
  <c r="T3809" i="1"/>
  <c r="S3809" i="1"/>
  <c r="P3809" i="1"/>
  <c r="O3809" i="1"/>
  <c r="T3808" i="1"/>
  <c r="S3808" i="1"/>
  <c r="P3808" i="1"/>
  <c r="O3808" i="1"/>
  <c r="T3807" i="1"/>
  <c r="S3807" i="1"/>
  <c r="P3807" i="1"/>
  <c r="O3807" i="1"/>
  <c r="T3806" i="1"/>
  <c r="S3806" i="1"/>
  <c r="P3806" i="1"/>
  <c r="O3806" i="1"/>
  <c r="T3805" i="1"/>
  <c r="S3805" i="1"/>
  <c r="P3805" i="1"/>
  <c r="O3805" i="1"/>
  <c r="T3804" i="1"/>
  <c r="S3804" i="1"/>
  <c r="P3804" i="1"/>
  <c r="O3804" i="1"/>
  <c r="T3803" i="1"/>
  <c r="S3803" i="1"/>
  <c r="P3803" i="1"/>
  <c r="O3803" i="1"/>
  <c r="T3802" i="1"/>
  <c r="S3802" i="1"/>
  <c r="P3802" i="1"/>
  <c r="O3802" i="1"/>
  <c r="T3801" i="1"/>
  <c r="S3801" i="1"/>
  <c r="P3801" i="1"/>
  <c r="O3801" i="1"/>
  <c r="T3800" i="1"/>
  <c r="S3800" i="1"/>
  <c r="P3800" i="1"/>
  <c r="O3800" i="1"/>
  <c r="T3799" i="1"/>
  <c r="S3799" i="1"/>
  <c r="P3799" i="1"/>
  <c r="O3799" i="1"/>
  <c r="T3798" i="1"/>
  <c r="S3798" i="1"/>
  <c r="P3798" i="1"/>
  <c r="O3798" i="1"/>
  <c r="T3797" i="1"/>
  <c r="S3797" i="1"/>
  <c r="P3797" i="1"/>
  <c r="O3797" i="1"/>
  <c r="T3796" i="1"/>
  <c r="S3796" i="1"/>
  <c r="P3796" i="1"/>
  <c r="O3796" i="1"/>
  <c r="T3795" i="1"/>
  <c r="S3795" i="1"/>
  <c r="P3795" i="1"/>
  <c r="O3795" i="1"/>
  <c r="T3794" i="1"/>
  <c r="S3794" i="1"/>
  <c r="P3794" i="1"/>
  <c r="O3794" i="1"/>
  <c r="T3793" i="1"/>
  <c r="S3793" i="1"/>
  <c r="P3793" i="1"/>
  <c r="O3793" i="1"/>
  <c r="T3792" i="1"/>
  <c r="S3792" i="1"/>
  <c r="P3792" i="1"/>
  <c r="O3792" i="1"/>
  <c r="T3791" i="1"/>
  <c r="S3791" i="1"/>
  <c r="P3791" i="1"/>
  <c r="O3791" i="1"/>
  <c r="T3790" i="1"/>
  <c r="S3790" i="1"/>
  <c r="P3790" i="1"/>
  <c r="O3790" i="1"/>
  <c r="T3789" i="1"/>
  <c r="S3789" i="1"/>
  <c r="P3789" i="1"/>
  <c r="O3789" i="1"/>
  <c r="T3788" i="1"/>
  <c r="S3788" i="1"/>
  <c r="P3788" i="1"/>
  <c r="O3788" i="1"/>
  <c r="T3787" i="1"/>
  <c r="S3787" i="1"/>
  <c r="P3787" i="1"/>
  <c r="O3787" i="1"/>
  <c r="T3786" i="1"/>
  <c r="S3786" i="1"/>
  <c r="P3786" i="1"/>
  <c r="O3786" i="1"/>
  <c r="T3785" i="1"/>
  <c r="S3785" i="1"/>
  <c r="P3785" i="1"/>
  <c r="O3785" i="1"/>
  <c r="T3784" i="1"/>
  <c r="S3784" i="1"/>
  <c r="P3784" i="1"/>
  <c r="O3784" i="1"/>
  <c r="T3783" i="1"/>
  <c r="S3783" i="1"/>
  <c r="P3783" i="1"/>
  <c r="O3783" i="1"/>
  <c r="T3782" i="1"/>
  <c r="S3782" i="1"/>
  <c r="P3782" i="1"/>
  <c r="O3782" i="1"/>
  <c r="T3781" i="1"/>
  <c r="S3781" i="1"/>
  <c r="P3781" i="1"/>
  <c r="O3781" i="1"/>
  <c r="T3780" i="1"/>
  <c r="S3780" i="1"/>
  <c r="P3780" i="1"/>
  <c r="O3780" i="1"/>
  <c r="T3779" i="1"/>
  <c r="S3779" i="1"/>
  <c r="P3779" i="1"/>
  <c r="O3779" i="1"/>
  <c r="T3778" i="1"/>
  <c r="S3778" i="1"/>
  <c r="P3778" i="1"/>
  <c r="O3778" i="1"/>
  <c r="T3777" i="1"/>
  <c r="S3777" i="1"/>
  <c r="P3777" i="1"/>
  <c r="O3777" i="1"/>
  <c r="T3776" i="1"/>
  <c r="S3776" i="1"/>
  <c r="P3776" i="1"/>
  <c r="O3776" i="1"/>
  <c r="T3775" i="1"/>
  <c r="S3775" i="1"/>
  <c r="P3775" i="1"/>
  <c r="O3775" i="1"/>
  <c r="T3774" i="1"/>
  <c r="S3774" i="1"/>
  <c r="P3774" i="1"/>
  <c r="O3774" i="1"/>
  <c r="T3773" i="1"/>
  <c r="S3773" i="1"/>
  <c r="P3773" i="1"/>
  <c r="O3773" i="1"/>
  <c r="T3772" i="1"/>
  <c r="S3772" i="1"/>
  <c r="P3772" i="1"/>
  <c r="O3772" i="1"/>
  <c r="T3771" i="1"/>
  <c r="S3771" i="1"/>
  <c r="P3771" i="1"/>
  <c r="O3771" i="1"/>
  <c r="T3770" i="1"/>
  <c r="S3770" i="1"/>
  <c r="P3770" i="1"/>
  <c r="O3770" i="1"/>
  <c r="T3769" i="1"/>
  <c r="S3769" i="1"/>
  <c r="P3769" i="1"/>
  <c r="O3769" i="1"/>
  <c r="T3768" i="1"/>
  <c r="S3768" i="1"/>
  <c r="P3768" i="1"/>
  <c r="O3768" i="1"/>
  <c r="T3767" i="1"/>
  <c r="S3767" i="1"/>
  <c r="P3767" i="1"/>
  <c r="O3767" i="1"/>
  <c r="T3766" i="1"/>
  <c r="S3766" i="1"/>
  <c r="P3766" i="1"/>
  <c r="O3766" i="1"/>
  <c r="T3765" i="1"/>
  <c r="S3765" i="1"/>
  <c r="P3765" i="1"/>
  <c r="O3765" i="1"/>
  <c r="T3764" i="1"/>
  <c r="S3764" i="1"/>
  <c r="P3764" i="1"/>
  <c r="O3764" i="1"/>
  <c r="T3763" i="1"/>
  <c r="S3763" i="1"/>
  <c r="P3763" i="1"/>
  <c r="O3763" i="1"/>
  <c r="T3762" i="1"/>
  <c r="S3762" i="1"/>
  <c r="P3762" i="1"/>
  <c r="O3762" i="1"/>
  <c r="T3761" i="1"/>
  <c r="S3761" i="1"/>
  <c r="P3761" i="1"/>
  <c r="O3761" i="1"/>
  <c r="T3760" i="1"/>
  <c r="S3760" i="1"/>
  <c r="P3760" i="1"/>
  <c r="O3760" i="1"/>
  <c r="T3759" i="1"/>
  <c r="S3759" i="1"/>
  <c r="P3759" i="1"/>
  <c r="O3759" i="1"/>
  <c r="T3758" i="1"/>
  <c r="S3758" i="1"/>
  <c r="P3758" i="1"/>
  <c r="O3758" i="1"/>
  <c r="T3757" i="1"/>
  <c r="S3757" i="1"/>
  <c r="P3757" i="1"/>
  <c r="O3757" i="1"/>
  <c r="T3756" i="1"/>
  <c r="S3756" i="1"/>
  <c r="P3756" i="1"/>
  <c r="O3756" i="1"/>
  <c r="T3755" i="1"/>
  <c r="S3755" i="1"/>
  <c r="P3755" i="1"/>
  <c r="O3755" i="1"/>
  <c r="T3754" i="1"/>
  <c r="S3754" i="1"/>
  <c r="P3754" i="1"/>
  <c r="O3754" i="1"/>
  <c r="T3753" i="1"/>
  <c r="S3753" i="1"/>
  <c r="P3753" i="1"/>
  <c r="O3753" i="1"/>
  <c r="T3752" i="1"/>
  <c r="S3752" i="1"/>
  <c r="P3752" i="1"/>
  <c r="O3752" i="1"/>
  <c r="T3751" i="1"/>
  <c r="S3751" i="1"/>
  <c r="P3751" i="1"/>
  <c r="O3751" i="1"/>
  <c r="T3750" i="1"/>
  <c r="S3750" i="1"/>
  <c r="P3750" i="1"/>
  <c r="O3750" i="1"/>
  <c r="T3749" i="1"/>
  <c r="S3749" i="1"/>
  <c r="P3749" i="1"/>
  <c r="O3749" i="1"/>
  <c r="T3748" i="1"/>
  <c r="S3748" i="1"/>
  <c r="P3748" i="1"/>
  <c r="O3748" i="1"/>
  <c r="T3747" i="1"/>
  <c r="S3747" i="1"/>
  <c r="P3747" i="1"/>
  <c r="O3747" i="1"/>
  <c r="T3746" i="1"/>
  <c r="S3746" i="1"/>
  <c r="P3746" i="1"/>
  <c r="O3746" i="1"/>
  <c r="T3745" i="1"/>
  <c r="S3745" i="1"/>
  <c r="P3745" i="1"/>
  <c r="O3745" i="1"/>
  <c r="T3744" i="1"/>
  <c r="S3744" i="1"/>
  <c r="P3744" i="1"/>
  <c r="O3744" i="1"/>
  <c r="T3743" i="1"/>
  <c r="S3743" i="1"/>
  <c r="P3743" i="1"/>
  <c r="O3743" i="1"/>
  <c r="T3742" i="1"/>
  <c r="S3742" i="1"/>
  <c r="P3742" i="1"/>
  <c r="O3742" i="1"/>
  <c r="T3741" i="1"/>
  <c r="S3741" i="1"/>
  <c r="P3741" i="1"/>
  <c r="O3741" i="1"/>
  <c r="T3740" i="1"/>
  <c r="S3740" i="1"/>
  <c r="P3740" i="1"/>
  <c r="O3740" i="1"/>
  <c r="T3739" i="1"/>
  <c r="S3739" i="1"/>
  <c r="P3739" i="1"/>
  <c r="O3739" i="1"/>
  <c r="T3738" i="1"/>
  <c r="S3738" i="1"/>
  <c r="P3738" i="1"/>
  <c r="O3738" i="1"/>
  <c r="T3737" i="1"/>
  <c r="S3737" i="1"/>
  <c r="P3737" i="1"/>
  <c r="O3737" i="1"/>
  <c r="T3736" i="1"/>
  <c r="S3736" i="1"/>
  <c r="P3736" i="1"/>
  <c r="O3736" i="1"/>
  <c r="T3735" i="1"/>
  <c r="S3735" i="1"/>
  <c r="P3735" i="1"/>
  <c r="O3735" i="1"/>
  <c r="T3734" i="1"/>
  <c r="S3734" i="1"/>
  <c r="P3734" i="1"/>
  <c r="O3734" i="1"/>
  <c r="T3733" i="1"/>
  <c r="S3733" i="1"/>
  <c r="P3733" i="1"/>
  <c r="O3733" i="1"/>
  <c r="T3732" i="1"/>
  <c r="S3732" i="1"/>
  <c r="P3732" i="1"/>
  <c r="O3732" i="1"/>
  <c r="T3731" i="1"/>
  <c r="S3731" i="1"/>
  <c r="P3731" i="1"/>
  <c r="O3731" i="1"/>
  <c r="T3730" i="1"/>
  <c r="S3730" i="1"/>
  <c r="P3730" i="1"/>
  <c r="O3730" i="1"/>
  <c r="T3729" i="1"/>
  <c r="S3729" i="1"/>
  <c r="P3729" i="1"/>
  <c r="O3729" i="1"/>
  <c r="T3728" i="1"/>
  <c r="S3728" i="1"/>
  <c r="P3728" i="1"/>
  <c r="O3728" i="1"/>
  <c r="T3727" i="1"/>
  <c r="S3727" i="1"/>
  <c r="P3727" i="1"/>
  <c r="O3727" i="1"/>
  <c r="T3726" i="1"/>
  <c r="S3726" i="1"/>
  <c r="P3726" i="1"/>
  <c r="O3726" i="1"/>
  <c r="T3725" i="1"/>
  <c r="S3725" i="1"/>
  <c r="P3725" i="1"/>
  <c r="O3725" i="1"/>
  <c r="T3724" i="1"/>
  <c r="S3724" i="1"/>
  <c r="P3724" i="1"/>
  <c r="O3724" i="1"/>
  <c r="T3723" i="1"/>
  <c r="S3723" i="1"/>
  <c r="P3723" i="1"/>
  <c r="O3723" i="1"/>
  <c r="T3722" i="1"/>
  <c r="S3722" i="1"/>
  <c r="P3722" i="1"/>
  <c r="O3722" i="1"/>
  <c r="T3721" i="1"/>
  <c r="S3721" i="1"/>
  <c r="P3721" i="1"/>
  <c r="O3721" i="1"/>
  <c r="T3720" i="1"/>
  <c r="S3720" i="1"/>
  <c r="P3720" i="1"/>
  <c r="O3720" i="1"/>
  <c r="T3719" i="1"/>
  <c r="S3719" i="1"/>
  <c r="P3719" i="1"/>
  <c r="O3719" i="1"/>
  <c r="T3718" i="1"/>
  <c r="S3718" i="1"/>
  <c r="P3718" i="1"/>
  <c r="O3718" i="1"/>
  <c r="T3717" i="1"/>
  <c r="S3717" i="1"/>
  <c r="P3717" i="1"/>
  <c r="O3717" i="1"/>
  <c r="T3716" i="1"/>
  <c r="S3716" i="1"/>
  <c r="P3716" i="1"/>
  <c r="O3716" i="1"/>
  <c r="T3715" i="1"/>
  <c r="S3715" i="1"/>
  <c r="P3715" i="1"/>
  <c r="O3715" i="1"/>
  <c r="T3714" i="1"/>
  <c r="S3714" i="1"/>
  <c r="P3714" i="1"/>
  <c r="O3714" i="1"/>
  <c r="T3713" i="1"/>
  <c r="S3713" i="1"/>
  <c r="P3713" i="1"/>
  <c r="O3713" i="1"/>
  <c r="T3712" i="1"/>
  <c r="S3712" i="1"/>
  <c r="P3712" i="1"/>
  <c r="O3712" i="1"/>
  <c r="T3711" i="1"/>
  <c r="S3711" i="1"/>
  <c r="P3711" i="1"/>
  <c r="O3711" i="1"/>
  <c r="T3710" i="1"/>
  <c r="S3710" i="1"/>
  <c r="P3710" i="1"/>
  <c r="O3710" i="1"/>
  <c r="T3709" i="1"/>
  <c r="S3709" i="1"/>
  <c r="P3709" i="1"/>
  <c r="O3709" i="1"/>
  <c r="T3708" i="1"/>
  <c r="S3708" i="1"/>
  <c r="P3708" i="1"/>
  <c r="O3708" i="1"/>
  <c r="T3707" i="1"/>
  <c r="S3707" i="1"/>
  <c r="P3707" i="1"/>
  <c r="O3707" i="1"/>
  <c r="T3706" i="1"/>
  <c r="S3706" i="1"/>
  <c r="P3706" i="1"/>
  <c r="O3706" i="1"/>
  <c r="T3705" i="1"/>
  <c r="S3705" i="1"/>
  <c r="P3705" i="1"/>
  <c r="O3705" i="1"/>
  <c r="T3704" i="1"/>
  <c r="S3704" i="1"/>
  <c r="P3704" i="1"/>
  <c r="O3704" i="1"/>
  <c r="T3703" i="1"/>
  <c r="S3703" i="1"/>
  <c r="P3703" i="1"/>
  <c r="O3703" i="1"/>
  <c r="T3702" i="1"/>
  <c r="S3702" i="1"/>
  <c r="P3702" i="1"/>
  <c r="O3702" i="1"/>
  <c r="T3701" i="1"/>
  <c r="S3701" i="1"/>
  <c r="P3701" i="1"/>
  <c r="O3701" i="1"/>
  <c r="T3700" i="1"/>
  <c r="S3700" i="1"/>
  <c r="P3700" i="1"/>
  <c r="O3700" i="1"/>
  <c r="T3699" i="1"/>
  <c r="S3699" i="1"/>
  <c r="P3699" i="1"/>
  <c r="O3699" i="1"/>
  <c r="T3698" i="1"/>
  <c r="S3698" i="1"/>
  <c r="P3698" i="1"/>
  <c r="O3698" i="1"/>
  <c r="T3697" i="1"/>
  <c r="S3697" i="1"/>
  <c r="P3697" i="1"/>
  <c r="O3697" i="1"/>
  <c r="T3696" i="1"/>
  <c r="S3696" i="1"/>
  <c r="P3696" i="1"/>
  <c r="O3696" i="1"/>
  <c r="T3695" i="1"/>
  <c r="S3695" i="1"/>
  <c r="P3695" i="1"/>
  <c r="O3695" i="1"/>
  <c r="T3694" i="1"/>
  <c r="S3694" i="1"/>
  <c r="P3694" i="1"/>
  <c r="O3694" i="1"/>
  <c r="T3693" i="1"/>
  <c r="S3693" i="1"/>
  <c r="P3693" i="1"/>
  <c r="O3693" i="1"/>
  <c r="T3692" i="1"/>
  <c r="S3692" i="1"/>
  <c r="P3692" i="1"/>
  <c r="O3692" i="1"/>
  <c r="T3691" i="1"/>
  <c r="S3691" i="1"/>
  <c r="P3691" i="1"/>
  <c r="O3691" i="1"/>
  <c r="T3690" i="1"/>
  <c r="S3690" i="1"/>
  <c r="P3690" i="1"/>
  <c r="O3690" i="1"/>
  <c r="T3689" i="1"/>
  <c r="S3689" i="1"/>
  <c r="P3689" i="1"/>
  <c r="O3689" i="1"/>
  <c r="T3688" i="1"/>
  <c r="S3688" i="1"/>
  <c r="P3688" i="1"/>
  <c r="O3688" i="1"/>
  <c r="T3687" i="1"/>
  <c r="S3687" i="1"/>
  <c r="P3687" i="1"/>
  <c r="O3687" i="1"/>
  <c r="T3686" i="1"/>
  <c r="S3686" i="1"/>
  <c r="P3686" i="1"/>
  <c r="O3686" i="1"/>
  <c r="T3685" i="1"/>
  <c r="S3685" i="1"/>
  <c r="P3685" i="1"/>
  <c r="O3685" i="1"/>
  <c r="T3684" i="1"/>
  <c r="S3684" i="1"/>
  <c r="P3684" i="1"/>
  <c r="O3684" i="1"/>
  <c r="T3683" i="1"/>
  <c r="S3683" i="1"/>
  <c r="P3683" i="1"/>
  <c r="O3683" i="1"/>
  <c r="T3682" i="1"/>
  <c r="S3682" i="1"/>
  <c r="P3682" i="1"/>
  <c r="O3682" i="1"/>
  <c r="T3681" i="1"/>
  <c r="S3681" i="1"/>
  <c r="P3681" i="1"/>
  <c r="O3681" i="1"/>
  <c r="T3680" i="1"/>
  <c r="S3680" i="1"/>
  <c r="P3680" i="1"/>
  <c r="O3680" i="1"/>
  <c r="T3679" i="1"/>
  <c r="S3679" i="1"/>
  <c r="P3679" i="1"/>
  <c r="O3679" i="1"/>
  <c r="T3678" i="1"/>
  <c r="S3678" i="1"/>
  <c r="P3678" i="1"/>
  <c r="O3678" i="1"/>
  <c r="T3677" i="1"/>
  <c r="S3677" i="1"/>
  <c r="P3677" i="1"/>
  <c r="O3677" i="1"/>
  <c r="T3676" i="1"/>
  <c r="S3676" i="1"/>
  <c r="P3676" i="1"/>
  <c r="O3676" i="1"/>
  <c r="T3675" i="1"/>
  <c r="S3675" i="1"/>
  <c r="P3675" i="1"/>
  <c r="O3675" i="1"/>
  <c r="T3674" i="1"/>
  <c r="S3674" i="1"/>
  <c r="P3674" i="1"/>
  <c r="O3674" i="1"/>
  <c r="T3673" i="1"/>
  <c r="S3673" i="1"/>
  <c r="P3673" i="1"/>
  <c r="O3673" i="1"/>
  <c r="T3672" i="1"/>
  <c r="S3672" i="1"/>
  <c r="P3672" i="1"/>
  <c r="O3672" i="1"/>
  <c r="T3671" i="1"/>
  <c r="S3671" i="1"/>
  <c r="P3671" i="1"/>
  <c r="O3671" i="1"/>
  <c r="T3670" i="1"/>
  <c r="S3670" i="1"/>
  <c r="P3670" i="1"/>
  <c r="O3670" i="1"/>
  <c r="T3669" i="1"/>
  <c r="S3669" i="1"/>
  <c r="P3669" i="1"/>
  <c r="O3669" i="1"/>
  <c r="T3668" i="1"/>
  <c r="S3668" i="1"/>
  <c r="P3668" i="1"/>
  <c r="O3668" i="1"/>
  <c r="T3667" i="1"/>
  <c r="S3667" i="1"/>
  <c r="P3667" i="1"/>
  <c r="O3667" i="1"/>
  <c r="T3666" i="1"/>
  <c r="S3666" i="1"/>
  <c r="P3666" i="1"/>
  <c r="O3666" i="1"/>
  <c r="T3665" i="1"/>
  <c r="S3665" i="1"/>
  <c r="P3665" i="1"/>
  <c r="O3665" i="1"/>
  <c r="T3664" i="1"/>
  <c r="S3664" i="1"/>
  <c r="P3664" i="1"/>
  <c r="O3664" i="1"/>
  <c r="T3663" i="1"/>
  <c r="S3663" i="1"/>
  <c r="P3663" i="1"/>
  <c r="O3663" i="1"/>
  <c r="T3662" i="1"/>
  <c r="S3662" i="1"/>
  <c r="P3662" i="1"/>
  <c r="O3662" i="1"/>
  <c r="T3661" i="1"/>
  <c r="S3661" i="1"/>
  <c r="P3661" i="1"/>
  <c r="O3661" i="1"/>
  <c r="T3660" i="1"/>
  <c r="S3660" i="1"/>
  <c r="P3660" i="1"/>
  <c r="O3660" i="1"/>
  <c r="T3659" i="1"/>
  <c r="S3659" i="1"/>
  <c r="P3659" i="1"/>
  <c r="O3659" i="1"/>
  <c r="T3658" i="1"/>
  <c r="S3658" i="1"/>
  <c r="P3658" i="1"/>
  <c r="O3658" i="1"/>
  <c r="T3657" i="1"/>
  <c r="S3657" i="1"/>
  <c r="P3657" i="1"/>
  <c r="O3657" i="1"/>
  <c r="T3656" i="1"/>
  <c r="S3656" i="1"/>
  <c r="P3656" i="1"/>
  <c r="O3656" i="1"/>
  <c r="T3655" i="1"/>
  <c r="S3655" i="1"/>
  <c r="P3655" i="1"/>
  <c r="O3655" i="1"/>
  <c r="T3654" i="1"/>
  <c r="S3654" i="1"/>
  <c r="P3654" i="1"/>
  <c r="O3654" i="1"/>
  <c r="T3653" i="1"/>
  <c r="S3653" i="1"/>
  <c r="P3653" i="1"/>
  <c r="O3653" i="1"/>
  <c r="T3652" i="1"/>
  <c r="S3652" i="1"/>
  <c r="P3652" i="1"/>
  <c r="O3652" i="1"/>
  <c r="T3651" i="1"/>
  <c r="S3651" i="1"/>
  <c r="P3651" i="1"/>
  <c r="O3651" i="1"/>
  <c r="T3650" i="1"/>
  <c r="S3650" i="1"/>
  <c r="P3650" i="1"/>
  <c r="O3650" i="1"/>
  <c r="T3649" i="1"/>
  <c r="S3649" i="1"/>
  <c r="P3649" i="1"/>
  <c r="O3649" i="1"/>
  <c r="T3648" i="1"/>
  <c r="S3648" i="1"/>
  <c r="P3648" i="1"/>
  <c r="O3648" i="1"/>
  <c r="T3647" i="1"/>
  <c r="S3647" i="1"/>
  <c r="P3647" i="1"/>
  <c r="O3647" i="1"/>
  <c r="T3646" i="1"/>
  <c r="S3646" i="1"/>
  <c r="P3646" i="1"/>
  <c r="O3646" i="1"/>
  <c r="T3645" i="1"/>
  <c r="S3645" i="1"/>
  <c r="P3645" i="1"/>
  <c r="O3645" i="1"/>
  <c r="T3644" i="1"/>
  <c r="S3644" i="1"/>
  <c r="P3644" i="1"/>
  <c r="O3644" i="1"/>
  <c r="T3643" i="1"/>
  <c r="S3643" i="1"/>
  <c r="P3643" i="1"/>
  <c r="O3643" i="1"/>
  <c r="T3642" i="1"/>
  <c r="S3642" i="1"/>
  <c r="P3642" i="1"/>
  <c r="O3642" i="1"/>
  <c r="T3641" i="1"/>
  <c r="S3641" i="1"/>
  <c r="P3641" i="1"/>
  <c r="O3641" i="1"/>
  <c r="T3640" i="1"/>
  <c r="S3640" i="1"/>
  <c r="P3640" i="1"/>
  <c r="O3640" i="1"/>
  <c r="T3639" i="1"/>
  <c r="S3639" i="1"/>
  <c r="P3639" i="1"/>
  <c r="O3639" i="1"/>
  <c r="T3638" i="1"/>
  <c r="S3638" i="1"/>
  <c r="P3638" i="1"/>
  <c r="O3638" i="1"/>
  <c r="T3637" i="1"/>
  <c r="S3637" i="1"/>
  <c r="P3637" i="1"/>
  <c r="O3637" i="1"/>
  <c r="T3636" i="1"/>
  <c r="S3636" i="1"/>
  <c r="P3636" i="1"/>
  <c r="O3636" i="1"/>
  <c r="T3635" i="1"/>
  <c r="S3635" i="1"/>
  <c r="P3635" i="1"/>
  <c r="O3635" i="1"/>
  <c r="T3634" i="1"/>
  <c r="S3634" i="1"/>
  <c r="P3634" i="1"/>
  <c r="O3634" i="1"/>
  <c r="T3633" i="1"/>
  <c r="S3633" i="1"/>
  <c r="P3633" i="1"/>
  <c r="O3633" i="1"/>
  <c r="T3632" i="1"/>
  <c r="S3632" i="1"/>
  <c r="P3632" i="1"/>
  <c r="O3632" i="1"/>
  <c r="T3631" i="1"/>
  <c r="S3631" i="1"/>
  <c r="P3631" i="1"/>
  <c r="O3631" i="1"/>
  <c r="T3630" i="1"/>
  <c r="S3630" i="1"/>
  <c r="P3630" i="1"/>
  <c r="O3630" i="1"/>
  <c r="T3629" i="1"/>
  <c r="S3629" i="1"/>
  <c r="P3629" i="1"/>
  <c r="O3629" i="1"/>
  <c r="T3628" i="1"/>
  <c r="S3628" i="1"/>
  <c r="P3628" i="1"/>
  <c r="O3628" i="1"/>
  <c r="T3627" i="1"/>
  <c r="S3627" i="1"/>
  <c r="P3627" i="1"/>
  <c r="O3627" i="1"/>
  <c r="T3626" i="1"/>
  <c r="S3626" i="1"/>
  <c r="P3626" i="1"/>
  <c r="O3626" i="1"/>
  <c r="T3625" i="1"/>
  <c r="S3625" i="1"/>
  <c r="P3625" i="1"/>
  <c r="O3625" i="1"/>
  <c r="T3624" i="1"/>
  <c r="S3624" i="1"/>
  <c r="P3624" i="1"/>
  <c r="O3624" i="1"/>
  <c r="T3623" i="1"/>
  <c r="S3623" i="1"/>
  <c r="P3623" i="1"/>
  <c r="O3623" i="1"/>
  <c r="T3622" i="1"/>
  <c r="S3622" i="1"/>
  <c r="P3622" i="1"/>
  <c r="O3622" i="1"/>
  <c r="T3621" i="1"/>
  <c r="S3621" i="1"/>
  <c r="P3621" i="1"/>
  <c r="O3621" i="1"/>
  <c r="T3620" i="1"/>
  <c r="S3620" i="1"/>
  <c r="P3620" i="1"/>
  <c r="O3620" i="1"/>
  <c r="T3619" i="1"/>
  <c r="S3619" i="1"/>
  <c r="P3619" i="1"/>
  <c r="O3619" i="1"/>
  <c r="T3618" i="1"/>
  <c r="S3618" i="1"/>
  <c r="P3618" i="1"/>
  <c r="O3618" i="1"/>
  <c r="T3617" i="1"/>
  <c r="S3617" i="1"/>
  <c r="P3617" i="1"/>
  <c r="O3617" i="1"/>
  <c r="T3616" i="1"/>
  <c r="S3616" i="1"/>
  <c r="P3616" i="1"/>
  <c r="O3616" i="1"/>
  <c r="T3615" i="1"/>
  <c r="S3615" i="1"/>
  <c r="P3615" i="1"/>
  <c r="O3615" i="1"/>
  <c r="T3614" i="1"/>
  <c r="S3614" i="1"/>
  <c r="P3614" i="1"/>
  <c r="O3614" i="1"/>
  <c r="T3613" i="1"/>
  <c r="S3613" i="1"/>
  <c r="P3613" i="1"/>
  <c r="O3613" i="1"/>
  <c r="T3612" i="1"/>
  <c r="S3612" i="1"/>
  <c r="P3612" i="1"/>
  <c r="O3612" i="1"/>
  <c r="T3611" i="1"/>
  <c r="S3611" i="1"/>
  <c r="P3611" i="1"/>
  <c r="O3611" i="1"/>
  <c r="T3610" i="1"/>
  <c r="S3610" i="1"/>
  <c r="P3610" i="1"/>
  <c r="O3610" i="1"/>
  <c r="T3609" i="1"/>
  <c r="S3609" i="1"/>
  <c r="P3609" i="1"/>
  <c r="O3609" i="1"/>
  <c r="T3608" i="1"/>
  <c r="S3608" i="1"/>
  <c r="P3608" i="1"/>
  <c r="O3608" i="1"/>
  <c r="T3607" i="1"/>
  <c r="S3607" i="1"/>
  <c r="P3607" i="1"/>
  <c r="O3607" i="1"/>
  <c r="T3606" i="1"/>
  <c r="S3606" i="1"/>
  <c r="P3606" i="1"/>
  <c r="O3606" i="1"/>
  <c r="T3605" i="1"/>
  <c r="S3605" i="1"/>
  <c r="P3605" i="1"/>
  <c r="O3605" i="1"/>
  <c r="T3604" i="1"/>
  <c r="S3604" i="1"/>
  <c r="P3604" i="1"/>
  <c r="O3604" i="1"/>
  <c r="T3603" i="1"/>
  <c r="S3603" i="1"/>
  <c r="P3603" i="1"/>
  <c r="O3603" i="1"/>
  <c r="T3602" i="1"/>
  <c r="S3602" i="1"/>
  <c r="P3602" i="1"/>
  <c r="O3602" i="1"/>
  <c r="T3601" i="1"/>
  <c r="S3601" i="1"/>
  <c r="P3601" i="1"/>
  <c r="O3601" i="1"/>
  <c r="T3600" i="1"/>
  <c r="S3600" i="1"/>
  <c r="P3600" i="1"/>
  <c r="O3600" i="1"/>
  <c r="T3599" i="1"/>
  <c r="S3599" i="1"/>
  <c r="P3599" i="1"/>
  <c r="O3599" i="1"/>
  <c r="T3598" i="1"/>
  <c r="S3598" i="1"/>
  <c r="P3598" i="1"/>
  <c r="O3598" i="1"/>
  <c r="T3597" i="1"/>
  <c r="S3597" i="1"/>
  <c r="P3597" i="1"/>
  <c r="O3597" i="1"/>
  <c r="T3596" i="1"/>
  <c r="S3596" i="1"/>
  <c r="P3596" i="1"/>
  <c r="O3596" i="1"/>
  <c r="T3595" i="1"/>
  <c r="S3595" i="1"/>
  <c r="P3595" i="1"/>
  <c r="O3595" i="1"/>
  <c r="T3594" i="1"/>
  <c r="S3594" i="1"/>
  <c r="P3594" i="1"/>
  <c r="O3594" i="1"/>
  <c r="T3593" i="1"/>
  <c r="S3593" i="1"/>
  <c r="P3593" i="1"/>
  <c r="O3593" i="1"/>
  <c r="T3592" i="1"/>
  <c r="S3592" i="1"/>
  <c r="P3592" i="1"/>
  <c r="O3592" i="1"/>
  <c r="T3591" i="1"/>
  <c r="S3591" i="1"/>
  <c r="P3591" i="1"/>
  <c r="O3591" i="1"/>
  <c r="T3590" i="1"/>
  <c r="S3590" i="1"/>
  <c r="P3590" i="1"/>
  <c r="O3590" i="1"/>
  <c r="T3589" i="1"/>
  <c r="S3589" i="1"/>
  <c r="P3589" i="1"/>
  <c r="O3589" i="1"/>
  <c r="T3588" i="1"/>
  <c r="S3588" i="1"/>
  <c r="P3588" i="1"/>
  <c r="O3588" i="1"/>
  <c r="T3587" i="1"/>
  <c r="S3587" i="1"/>
  <c r="P3587" i="1"/>
  <c r="O3587" i="1"/>
  <c r="T3586" i="1"/>
  <c r="S3586" i="1"/>
  <c r="P3586" i="1"/>
  <c r="O3586" i="1"/>
  <c r="T3585" i="1"/>
  <c r="S3585" i="1"/>
  <c r="P3585" i="1"/>
  <c r="O3585" i="1"/>
  <c r="T3584" i="1"/>
  <c r="S3584" i="1"/>
  <c r="P3584" i="1"/>
  <c r="O3584" i="1"/>
  <c r="T3583" i="1"/>
  <c r="S3583" i="1"/>
  <c r="P3583" i="1"/>
  <c r="O3583" i="1"/>
  <c r="T3582" i="1"/>
  <c r="S3582" i="1"/>
  <c r="P3582" i="1"/>
  <c r="O3582" i="1"/>
  <c r="T3581" i="1"/>
  <c r="S3581" i="1"/>
  <c r="P3581" i="1"/>
  <c r="O3581" i="1"/>
  <c r="T3580" i="1"/>
  <c r="S3580" i="1"/>
  <c r="P3580" i="1"/>
  <c r="O3580" i="1"/>
  <c r="T3579" i="1"/>
  <c r="S3579" i="1"/>
  <c r="P3579" i="1"/>
  <c r="O3579" i="1"/>
  <c r="T3578" i="1"/>
  <c r="S3578" i="1"/>
  <c r="P3578" i="1"/>
  <c r="O3578" i="1"/>
  <c r="T3577" i="1"/>
  <c r="S3577" i="1"/>
  <c r="P3577" i="1"/>
  <c r="O3577" i="1"/>
  <c r="T3576" i="1"/>
  <c r="S3576" i="1"/>
  <c r="P3576" i="1"/>
  <c r="O3576" i="1"/>
  <c r="T3575" i="1"/>
  <c r="S3575" i="1"/>
  <c r="P3575" i="1"/>
  <c r="O3575" i="1"/>
  <c r="T3574" i="1"/>
  <c r="S3574" i="1"/>
  <c r="P3574" i="1"/>
  <c r="O3574" i="1"/>
  <c r="T3573" i="1"/>
  <c r="S3573" i="1"/>
  <c r="P3573" i="1"/>
  <c r="O3573" i="1"/>
  <c r="T3572" i="1"/>
  <c r="S3572" i="1"/>
  <c r="P3572" i="1"/>
  <c r="O3572" i="1"/>
  <c r="T3571" i="1"/>
  <c r="S3571" i="1"/>
  <c r="P3571" i="1"/>
  <c r="O3571" i="1"/>
  <c r="T3570" i="1"/>
  <c r="S3570" i="1"/>
  <c r="P3570" i="1"/>
  <c r="O3570" i="1"/>
  <c r="T3569" i="1"/>
  <c r="S3569" i="1"/>
  <c r="P3569" i="1"/>
  <c r="O3569" i="1"/>
  <c r="T3568" i="1"/>
  <c r="S3568" i="1"/>
  <c r="P3568" i="1"/>
  <c r="O3568" i="1"/>
  <c r="T3567" i="1"/>
  <c r="S3567" i="1"/>
  <c r="P3567" i="1"/>
  <c r="O3567" i="1"/>
  <c r="T3566" i="1"/>
  <c r="S3566" i="1"/>
  <c r="P3566" i="1"/>
  <c r="O3566" i="1"/>
  <c r="T3565" i="1"/>
  <c r="S3565" i="1"/>
  <c r="P3565" i="1"/>
  <c r="O3565" i="1"/>
  <c r="T3564" i="1"/>
  <c r="S3564" i="1"/>
  <c r="P3564" i="1"/>
  <c r="O3564" i="1"/>
  <c r="T3563" i="1"/>
  <c r="S3563" i="1"/>
  <c r="P3563" i="1"/>
  <c r="O3563" i="1"/>
  <c r="T3562" i="1"/>
  <c r="S3562" i="1"/>
  <c r="P3562" i="1"/>
  <c r="O3562" i="1"/>
  <c r="T3561" i="1"/>
  <c r="S3561" i="1"/>
  <c r="P3561" i="1"/>
  <c r="O3561" i="1"/>
  <c r="T3560" i="1"/>
  <c r="S3560" i="1"/>
  <c r="P3560" i="1"/>
  <c r="O3560" i="1"/>
  <c r="T3559" i="1"/>
  <c r="S3559" i="1"/>
  <c r="P3559" i="1"/>
  <c r="O3559" i="1"/>
  <c r="T3558" i="1"/>
  <c r="S3558" i="1"/>
  <c r="P3558" i="1"/>
  <c r="O3558" i="1"/>
  <c r="T3557" i="1"/>
  <c r="S3557" i="1"/>
  <c r="P3557" i="1"/>
  <c r="O3557" i="1"/>
  <c r="T3556" i="1"/>
  <c r="S3556" i="1"/>
  <c r="P3556" i="1"/>
  <c r="O3556" i="1"/>
  <c r="T3555" i="1"/>
  <c r="S3555" i="1"/>
  <c r="P3555" i="1"/>
  <c r="O3555" i="1"/>
  <c r="T3554" i="1"/>
  <c r="S3554" i="1"/>
  <c r="P3554" i="1"/>
  <c r="O3554" i="1"/>
  <c r="T3553" i="1"/>
  <c r="S3553" i="1"/>
  <c r="P3553" i="1"/>
  <c r="O3553" i="1"/>
  <c r="T3552" i="1"/>
  <c r="S3552" i="1"/>
  <c r="P3552" i="1"/>
  <c r="O3552" i="1"/>
  <c r="T3551" i="1"/>
  <c r="S3551" i="1"/>
  <c r="P3551" i="1"/>
  <c r="O3551" i="1"/>
  <c r="T3550" i="1"/>
  <c r="S3550" i="1"/>
  <c r="P3550" i="1"/>
  <c r="O3550" i="1"/>
  <c r="T3549" i="1"/>
  <c r="S3549" i="1"/>
  <c r="P3549" i="1"/>
  <c r="O3549" i="1"/>
  <c r="T3548" i="1"/>
  <c r="S3548" i="1"/>
  <c r="P3548" i="1"/>
  <c r="O3548" i="1"/>
  <c r="T3547" i="1"/>
  <c r="S3547" i="1"/>
  <c r="P3547" i="1"/>
  <c r="O3547" i="1"/>
  <c r="T3546" i="1"/>
  <c r="S3546" i="1"/>
  <c r="P3546" i="1"/>
  <c r="O3546" i="1"/>
  <c r="T3545" i="1"/>
  <c r="S3545" i="1"/>
  <c r="P3545" i="1"/>
  <c r="O3545" i="1"/>
  <c r="T3544" i="1"/>
  <c r="S3544" i="1"/>
  <c r="P3544" i="1"/>
  <c r="O3544" i="1"/>
  <c r="T3543" i="1"/>
  <c r="S3543" i="1"/>
  <c r="P3543" i="1"/>
  <c r="O3543" i="1"/>
  <c r="T3542" i="1"/>
  <c r="S3542" i="1"/>
  <c r="P3542" i="1"/>
  <c r="O3542" i="1"/>
  <c r="T3541" i="1"/>
  <c r="S3541" i="1"/>
  <c r="P3541" i="1"/>
  <c r="O3541" i="1"/>
  <c r="T3540" i="1"/>
  <c r="S3540" i="1"/>
  <c r="P3540" i="1"/>
  <c r="O3540" i="1"/>
  <c r="T3539" i="1"/>
  <c r="S3539" i="1"/>
  <c r="P3539" i="1"/>
  <c r="O3539" i="1"/>
  <c r="T3538" i="1"/>
  <c r="S3538" i="1"/>
  <c r="P3538" i="1"/>
  <c r="O3538" i="1"/>
  <c r="T3537" i="1"/>
  <c r="S3537" i="1"/>
  <c r="P3537" i="1"/>
  <c r="O3537" i="1"/>
  <c r="T3536" i="1"/>
  <c r="S3536" i="1"/>
  <c r="P3536" i="1"/>
  <c r="O3536" i="1"/>
  <c r="T3535" i="1"/>
  <c r="S3535" i="1"/>
  <c r="P3535" i="1"/>
  <c r="O3535" i="1"/>
  <c r="T3534" i="1"/>
  <c r="S3534" i="1"/>
  <c r="P3534" i="1"/>
  <c r="O3534" i="1"/>
  <c r="T3533" i="1"/>
  <c r="S3533" i="1"/>
  <c r="P3533" i="1"/>
  <c r="O3533" i="1"/>
  <c r="T3532" i="1"/>
  <c r="S3532" i="1"/>
  <c r="P3532" i="1"/>
  <c r="O3532" i="1"/>
  <c r="T3531" i="1"/>
  <c r="S3531" i="1"/>
  <c r="P3531" i="1"/>
  <c r="O3531" i="1"/>
  <c r="T3530" i="1"/>
  <c r="S3530" i="1"/>
  <c r="P3530" i="1"/>
  <c r="O3530" i="1"/>
  <c r="T3529" i="1"/>
  <c r="S3529" i="1"/>
  <c r="P3529" i="1"/>
  <c r="O3529" i="1"/>
  <c r="T3528" i="1"/>
  <c r="S3528" i="1"/>
  <c r="P3528" i="1"/>
  <c r="O3528" i="1"/>
  <c r="T3527" i="1"/>
  <c r="S3527" i="1"/>
  <c r="P3527" i="1"/>
  <c r="O3527" i="1"/>
  <c r="T3526" i="1"/>
  <c r="S3526" i="1"/>
  <c r="P3526" i="1"/>
  <c r="O3526" i="1"/>
  <c r="T3525" i="1"/>
  <c r="S3525" i="1"/>
  <c r="P3525" i="1"/>
  <c r="O3525" i="1"/>
  <c r="T3524" i="1"/>
  <c r="S3524" i="1"/>
  <c r="P3524" i="1"/>
  <c r="O3524" i="1"/>
  <c r="T3523" i="1"/>
  <c r="S3523" i="1"/>
  <c r="P3523" i="1"/>
  <c r="O3523" i="1"/>
  <c r="T3522" i="1"/>
  <c r="S3522" i="1"/>
  <c r="P3522" i="1"/>
  <c r="O3522" i="1"/>
  <c r="T3521" i="1"/>
  <c r="S3521" i="1"/>
  <c r="P3521" i="1"/>
  <c r="O3521" i="1"/>
  <c r="T3520" i="1"/>
  <c r="S3520" i="1"/>
  <c r="P3520" i="1"/>
  <c r="O3520" i="1"/>
  <c r="T3519" i="1"/>
  <c r="S3519" i="1"/>
  <c r="P3519" i="1"/>
  <c r="O3519" i="1"/>
  <c r="T3518" i="1"/>
  <c r="S3518" i="1"/>
  <c r="P3518" i="1"/>
  <c r="O3518" i="1"/>
  <c r="T3517" i="1"/>
  <c r="S3517" i="1"/>
  <c r="P3517" i="1"/>
  <c r="O3517" i="1"/>
  <c r="T3516" i="1"/>
  <c r="S3516" i="1"/>
  <c r="P3516" i="1"/>
  <c r="O3516" i="1"/>
  <c r="T3515" i="1"/>
  <c r="S3515" i="1"/>
  <c r="P3515" i="1"/>
  <c r="O3515" i="1"/>
  <c r="T3514" i="1"/>
  <c r="S3514" i="1"/>
  <c r="P3514" i="1"/>
  <c r="O3514" i="1"/>
  <c r="T3513" i="1"/>
  <c r="S3513" i="1"/>
  <c r="P3513" i="1"/>
  <c r="O3513" i="1"/>
  <c r="T3512" i="1"/>
  <c r="S3512" i="1"/>
  <c r="P3512" i="1"/>
  <c r="O3512" i="1"/>
  <c r="T3511" i="1"/>
  <c r="S3511" i="1"/>
  <c r="P3511" i="1"/>
  <c r="O3511" i="1"/>
  <c r="T3510" i="1"/>
  <c r="S3510" i="1"/>
  <c r="P3510" i="1"/>
  <c r="O3510" i="1"/>
  <c r="T3509" i="1"/>
  <c r="S3509" i="1"/>
  <c r="P3509" i="1"/>
  <c r="O3509" i="1"/>
  <c r="T3508" i="1"/>
  <c r="S3508" i="1"/>
  <c r="P3508" i="1"/>
  <c r="O3508" i="1"/>
  <c r="T3507" i="1"/>
  <c r="S3507" i="1"/>
  <c r="P3507" i="1"/>
  <c r="O3507" i="1"/>
  <c r="T3506" i="1"/>
  <c r="S3506" i="1"/>
  <c r="P3506" i="1"/>
  <c r="O3506" i="1"/>
  <c r="T3505" i="1"/>
  <c r="S3505" i="1"/>
  <c r="P3505" i="1"/>
  <c r="O3505" i="1"/>
  <c r="T3504" i="1"/>
  <c r="S3504" i="1"/>
  <c r="P3504" i="1"/>
  <c r="O3504" i="1"/>
  <c r="T3503" i="1"/>
  <c r="S3503" i="1"/>
  <c r="P3503" i="1"/>
  <c r="O3503" i="1"/>
  <c r="T3502" i="1"/>
  <c r="S3502" i="1"/>
  <c r="P3502" i="1"/>
  <c r="O3502" i="1"/>
  <c r="T3501" i="1"/>
  <c r="S3501" i="1"/>
  <c r="P3501" i="1"/>
  <c r="O3501" i="1"/>
  <c r="T3500" i="1"/>
  <c r="S3500" i="1"/>
  <c r="P3500" i="1"/>
  <c r="O3500" i="1"/>
  <c r="T3499" i="1"/>
  <c r="S3499" i="1"/>
  <c r="P3499" i="1"/>
  <c r="O3499" i="1"/>
  <c r="T3498" i="1"/>
  <c r="S3498" i="1"/>
  <c r="P3498" i="1"/>
  <c r="O3498" i="1"/>
  <c r="T3497" i="1"/>
  <c r="S3497" i="1"/>
  <c r="P3497" i="1"/>
  <c r="O3497" i="1"/>
  <c r="T3496" i="1"/>
  <c r="S3496" i="1"/>
  <c r="P3496" i="1"/>
  <c r="O3496" i="1"/>
  <c r="T3495" i="1"/>
  <c r="S3495" i="1"/>
  <c r="P3495" i="1"/>
  <c r="O3495" i="1"/>
  <c r="T3494" i="1"/>
  <c r="S3494" i="1"/>
  <c r="P3494" i="1"/>
  <c r="O3494" i="1"/>
  <c r="T3493" i="1"/>
  <c r="S3493" i="1"/>
  <c r="P3493" i="1"/>
  <c r="O3493" i="1"/>
  <c r="T3492" i="1"/>
  <c r="S3492" i="1"/>
  <c r="P3492" i="1"/>
  <c r="O3492" i="1"/>
  <c r="T3491" i="1"/>
  <c r="S3491" i="1"/>
  <c r="P3491" i="1"/>
  <c r="O3491" i="1"/>
  <c r="T3490" i="1"/>
  <c r="S3490" i="1"/>
  <c r="P3490" i="1"/>
  <c r="O3490" i="1"/>
  <c r="T3489" i="1"/>
  <c r="S3489" i="1"/>
  <c r="P3489" i="1"/>
  <c r="O3489" i="1"/>
  <c r="T3488" i="1"/>
  <c r="S3488" i="1"/>
  <c r="P3488" i="1"/>
  <c r="O3488" i="1"/>
  <c r="T3487" i="1"/>
  <c r="S3487" i="1"/>
  <c r="P3487" i="1"/>
  <c r="O3487" i="1"/>
  <c r="T3486" i="1"/>
  <c r="S3486" i="1"/>
  <c r="P3486" i="1"/>
  <c r="O3486" i="1"/>
  <c r="T3485" i="1"/>
  <c r="S3485" i="1"/>
  <c r="P3485" i="1"/>
  <c r="O3485" i="1"/>
  <c r="T3484" i="1"/>
  <c r="S3484" i="1"/>
  <c r="P3484" i="1"/>
  <c r="O3484" i="1"/>
  <c r="T3483" i="1"/>
  <c r="S3483" i="1"/>
  <c r="P3483" i="1"/>
  <c r="O3483" i="1"/>
  <c r="T3482" i="1"/>
  <c r="S3482" i="1"/>
  <c r="P3482" i="1"/>
  <c r="O3482" i="1"/>
  <c r="T3481" i="1"/>
  <c r="S3481" i="1"/>
  <c r="P3481" i="1"/>
  <c r="O3481" i="1"/>
  <c r="T3480" i="1"/>
  <c r="S3480" i="1"/>
  <c r="P3480" i="1"/>
  <c r="O3480" i="1"/>
  <c r="T3479" i="1"/>
  <c r="S3479" i="1"/>
  <c r="P3479" i="1"/>
  <c r="O3479" i="1"/>
  <c r="T3478" i="1"/>
  <c r="S3478" i="1"/>
  <c r="P3478" i="1"/>
  <c r="O3478" i="1"/>
  <c r="T3477" i="1"/>
  <c r="S3477" i="1"/>
  <c r="P3477" i="1"/>
  <c r="O3477" i="1"/>
  <c r="T3476" i="1"/>
  <c r="S3476" i="1"/>
  <c r="P3476" i="1"/>
  <c r="O3476" i="1"/>
  <c r="T3475" i="1"/>
  <c r="S3475" i="1"/>
  <c r="P3475" i="1"/>
  <c r="O3475" i="1"/>
  <c r="T3474" i="1"/>
  <c r="S3474" i="1"/>
  <c r="P3474" i="1"/>
  <c r="O3474" i="1"/>
  <c r="T3473" i="1"/>
  <c r="S3473" i="1"/>
  <c r="P3473" i="1"/>
  <c r="O3473" i="1"/>
  <c r="T3472" i="1"/>
  <c r="S3472" i="1"/>
  <c r="P3472" i="1"/>
  <c r="O3472" i="1"/>
  <c r="T3471" i="1"/>
  <c r="S3471" i="1"/>
  <c r="P3471" i="1"/>
  <c r="O3471" i="1"/>
  <c r="T3470" i="1"/>
  <c r="S3470" i="1"/>
  <c r="P3470" i="1"/>
  <c r="O3470" i="1"/>
  <c r="T3469" i="1"/>
  <c r="S3469" i="1"/>
  <c r="P3469" i="1"/>
  <c r="O3469" i="1"/>
  <c r="T3468" i="1"/>
  <c r="S3468" i="1"/>
  <c r="P3468" i="1"/>
  <c r="O3468" i="1"/>
  <c r="T3467" i="1"/>
  <c r="S3467" i="1"/>
  <c r="P3467" i="1"/>
  <c r="O3467" i="1"/>
  <c r="T3466" i="1"/>
  <c r="S3466" i="1"/>
  <c r="P3466" i="1"/>
  <c r="O3466" i="1"/>
  <c r="T3465" i="1"/>
  <c r="S3465" i="1"/>
  <c r="P3465" i="1"/>
  <c r="O3465" i="1"/>
  <c r="T3464" i="1"/>
  <c r="S3464" i="1"/>
  <c r="P3464" i="1"/>
  <c r="O3464" i="1"/>
  <c r="T3463" i="1"/>
  <c r="S3463" i="1"/>
  <c r="P3463" i="1"/>
  <c r="O3463" i="1"/>
  <c r="T3462" i="1"/>
  <c r="S3462" i="1"/>
  <c r="P3462" i="1"/>
  <c r="O3462" i="1"/>
  <c r="T3461" i="1"/>
  <c r="S3461" i="1"/>
  <c r="P3461" i="1"/>
  <c r="O3461" i="1"/>
  <c r="T3460" i="1"/>
  <c r="S3460" i="1"/>
  <c r="P3460" i="1"/>
  <c r="O3460" i="1"/>
  <c r="T3459" i="1"/>
  <c r="S3459" i="1"/>
  <c r="P3459" i="1"/>
  <c r="O3459" i="1"/>
  <c r="T3458" i="1"/>
  <c r="S3458" i="1"/>
  <c r="P3458" i="1"/>
  <c r="O3458" i="1"/>
  <c r="T3457" i="1"/>
  <c r="S3457" i="1"/>
  <c r="P3457" i="1"/>
  <c r="O3457" i="1"/>
  <c r="T3456" i="1"/>
  <c r="S3456" i="1"/>
  <c r="P3456" i="1"/>
  <c r="O3456" i="1"/>
  <c r="T3455" i="1"/>
  <c r="S3455" i="1"/>
  <c r="P3455" i="1"/>
  <c r="O3455" i="1"/>
  <c r="T3454" i="1"/>
  <c r="S3454" i="1"/>
  <c r="P3454" i="1"/>
  <c r="O3454" i="1"/>
  <c r="T3453" i="1"/>
  <c r="S3453" i="1"/>
  <c r="P3453" i="1"/>
  <c r="O3453" i="1"/>
  <c r="T3452" i="1"/>
  <c r="S3452" i="1"/>
  <c r="P3452" i="1"/>
  <c r="O3452" i="1"/>
  <c r="T3451" i="1"/>
  <c r="S3451" i="1"/>
  <c r="P3451" i="1"/>
  <c r="O3451" i="1"/>
  <c r="T3450" i="1"/>
  <c r="S3450" i="1"/>
  <c r="P3450" i="1"/>
  <c r="O3450" i="1"/>
  <c r="T3449" i="1"/>
  <c r="S3449" i="1"/>
  <c r="P3449" i="1"/>
  <c r="O3449" i="1"/>
  <c r="T3448" i="1"/>
  <c r="S3448" i="1"/>
  <c r="P3448" i="1"/>
  <c r="O3448" i="1"/>
  <c r="T3447" i="1"/>
  <c r="S3447" i="1"/>
  <c r="P3447" i="1"/>
  <c r="O3447" i="1"/>
  <c r="T3446" i="1"/>
  <c r="S3446" i="1"/>
  <c r="P3446" i="1"/>
  <c r="O3446" i="1"/>
  <c r="T3445" i="1"/>
  <c r="S3445" i="1"/>
  <c r="P3445" i="1"/>
  <c r="O3445" i="1"/>
  <c r="T3444" i="1"/>
  <c r="S3444" i="1"/>
  <c r="P3444" i="1"/>
  <c r="O3444" i="1"/>
  <c r="T3443" i="1"/>
  <c r="S3443" i="1"/>
  <c r="P3443" i="1"/>
  <c r="O3443" i="1"/>
  <c r="T3442" i="1"/>
  <c r="S3442" i="1"/>
  <c r="P3442" i="1"/>
  <c r="O3442" i="1"/>
  <c r="T3441" i="1"/>
  <c r="S3441" i="1"/>
  <c r="P3441" i="1"/>
  <c r="O3441" i="1"/>
  <c r="T3440" i="1"/>
  <c r="S3440" i="1"/>
  <c r="P3440" i="1"/>
  <c r="O3440" i="1"/>
  <c r="T3439" i="1"/>
  <c r="S3439" i="1"/>
  <c r="P3439" i="1"/>
  <c r="O3439" i="1"/>
  <c r="T3438" i="1"/>
  <c r="S3438" i="1"/>
  <c r="P3438" i="1"/>
  <c r="O3438" i="1"/>
  <c r="T3437" i="1"/>
  <c r="S3437" i="1"/>
  <c r="P3437" i="1"/>
  <c r="O3437" i="1"/>
  <c r="T3436" i="1"/>
  <c r="S3436" i="1"/>
  <c r="P3436" i="1"/>
  <c r="O3436" i="1"/>
  <c r="T3435" i="1"/>
  <c r="S3435" i="1"/>
  <c r="P3435" i="1"/>
  <c r="O3435" i="1"/>
  <c r="T3434" i="1"/>
  <c r="S3434" i="1"/>
  <c r="P3434" i="1"/>
  <c r="O3434" i="1"/>
  <c r="T3433" i="1"/>
  <c r="S3433" i="1"/>
  <c r="P3433" i="1"/>
  <c r="O3433" i="1"/>
  <c r="T3432" i="1"/>
  <c r="S3432" i="1"/>
  <c r="P3432" i="1"/>
  <c r="O3432" i="1"/>
  <c r="T3431" i="1"/>
  <c r="S3431" i="1"/>
  <c r="P3431" i="1"/>
  <c r="O3431" i="1"/>
  <c r="T3430" i="1"/>
  <c r="S3430" i="1"/>
  <c r="P3430" i="1"/>
  <c r="O3430" i="1"/>
  <c r="T3429" i="1"/>
  <c r="S3429" i="1"/>
  <c r="P3429" i="1"/>
  <c r="O3429" i="1"/>
  <c r="T3428" i="1"/>
  <c r="S3428" i="1"/>
  <c r="P3428" i="1"/>
  <c r="O3428" i="1"/>
  <c r="T3427" i="1"/>
  <c r="S3427" i="1"/>
  <c r="P3427" i="1"/>
  <c r="O3427" i="1"/>
  <c r="T3426" i="1"/>
  <c r="S3426" i="1"/>
  <c r="P3426" i="1"/>
  <c r="O3426" i="1"/>
  <c r="T3425" i="1"/>
  <c r="S3425" i="1"/>
  <c r="P3425" i="1"/>
  <c r="O3425" i="1"/>
  <c r="T3424" i="1"/>
  <c r="S3424" i="1"/>
  <c r="P3424" i="1"/>
  <c r="O3424" i="1"/>
  <c r="T3423" i="1"/>
  <c r="S3423" i="1"/>
  <c r="P3423" i="1"/>
  <c r="O3423" i="1"/>
  <c r="T3422" i="1"/>
  <c r="S3422" i="1"/>
  <c r="P3422" i="1"/>
  <c r="O3422" i="1"/>
  <c r="T3421" i="1"/>
  <c r="S3421" i="1"/>
  <c r="P3421" i="1"/>
  <c r="O3421" i="1"/>
  <c r="T3420" i="1"/>
  <c r="S3420" i="1"/>
  <c r="P3420" i="1"/>
  <c r="O3420" i="1"/>
  <c r="T3419" i="1"/>
  <c r="S3419" i="1"/>
  <c r="P3419" i="1"/>
  <c r="O3419" i="1"/>
  <c r="T3418" i="1"/>
  <c r="S3418" i="1"/>
  <c r="P3418" i="1"/>
  <c r="O3418" i="1"/>
  <c r="T3417" i="1"/>
  <c r="S3417" i="1"/>
  <c r="P3417" i="1"/>
  <c r="O3417" i="1"/>
  <c r="T3416" i="1"/>
  <c r="S3416" i="1"/>
  <c r="P3416" i="1"/>
  <c r="O3416" i="1"/>
  <c r="T3415" i="1"/>
  <c r="S3415" i="1"/>
  <c r="P3415" i="1"/>
  <c r="O3415" i="1"/>
  <c r="T3414" i="1"/>
  <c r="S3414" i="1"/>
  <c r="P3414" i="1"/>
  <c r="O3414" i="1"/>
  <c r="T3413" i="1"/>
  <c r="S3413" i="1"/>
  <c r="P3413" i="1"/>
  <c r="O3413" i="1"/>
  <c r="T3412" i="1"/>
  <c r="S3412" i="1"/>
  <c r="P3412" i="1"/>
  <c r="O3412" i="1"/>
  <c r="T3411" i="1"/>
  <c r="S3411" i="1"/>
  <c r="P3411" i="1"/>
  <c r="O3411" i="1"/>
  <c r="T3410" i="1"/>
  <c r="S3410" i="1"/>
  <c r="P3410" i="1"/>
  <c r="O3410" i="1"/>
  <c r="T3409" i="1"/>
  <c r="S3409" i="1"/>
  <c r="P3409" i="1"/>
  <c r="O3409" i="1"/>
  <c r="T3408" i="1"/>
  <c r="S3408" i="1"/>
  <c r="P3408" i="1"/>
  <c r="O3408" i="1"/>
  <c r="T3407" i="1"/>
  <c r="S3407" i="1"/>
  <c r="P3407" i="1"/>
  <c r="O3407" i="1"/>
  <c r="T3406" i="1"/>
  <c r="S3406" i="1"/>
  <c r="P3406" i="1"/>
  <c r="O3406" i="1"/>
  <c r="T3405" i="1"/>
  <c r="S3405" i="1"/>
  <c r="P3405" i="1"/>
  <c r="O3405" i="1"/>
  <c r="T3404" i="1"/>
  <c r="S3404" i="1"/>
  <c r="P3404" i="1"/>
  <c r="O3404" i="1"/>
  <c r="T3403" i="1"/>
  <c r="S3403" i="1"/>
  <c r="P3403" i="1"/>
  <c r="O3403" i="1"/>
  <c r="T3402" i="1"/>
  <c r="S3402" i="1"/>
  <c r="P3402" i="1"/>
  <c r="O3402" i="1"/>
  <c r="T3401" i="1"/>
  <c r="S3401" i="1"/>
  <c r="P3401" i="1"/>
  <c r="O3401" i="1"/>
  <c r="T3400" i="1"/>
  <c r="S3400" i="1"/>
  <c r="P3400" i="1"/>
  <c r="O3400" i="1"/>
  <c r="T3399" i="1"/>
  <c r="S3399" i="1"/>
  <c r="P3399" i="1"/>
  <c r="O3399" i="1"/>
  <c r="T3398" i="1"/>
  <c r="S3398" i="1"/>
  <c r="P3398" i="1"/>
  <c r="O3398" i="1"/>
  <c r="T3397" i="1"/>
  <c r="S3397" i="1"/>
  <c r="P3397" i="1"/>
  <c r="O3397" i="1"/>
  <c r="T3396" i="1"/>
  <c r="S3396" i="1"/>
  <c r="P3396" i="1"/>
  <c r="O3396" i="1"/>
  <c r="T3395" i="1"/>
  <c r="S3395" i="1"/>
  <c r="P3395" i="1"/>
  <c r="O3395" i="1"/>
  <c r="T3394" i="1"/>
  <c r="S3394" i="1"/>
  <c r="P3394" i="1"/>
  <c r="O3394" i="1"/>
  <c r="T3393" i="1"/>
  <c r="S3393" i="1"/>
  <c r="P3393" i="1"/>
  <c r="O3393" i="1"/>
  <c r="T3392" i="1"/>
  <c r="S3392" i="1"/>
  <c r="P3392" i="1"/>
  <c r="O3392" i="1"/>
  <c r="T3391" i="1"/>
  <c r="S3391" i="1"/>
  <c r="P3391" i="1"/>
  <c r="O3391" i="1"/>
  <c r="T3390" i="1"/>
  <c r="S3390" i="1"/>
  <c r="P3390" i="1"/>
  <c r="O3390" i="1"/>
  <c r="T3389" i="1"/>
  <c r="S3389" i="1"/>
  <c r="P3389" i="1"/>
  <c r="O3389" i="1"/>
  <c r="T3388" i="1"/>
  <c r="S3388" i="1"/>
  <c r="P3388" i="1"/>
  <c r="O3388" i="1"/>
  <c r="T3387" i="1"/>
  <c r="S3387" i="1"/>
  <c r="P3387" i="1"/>
  <c r="O3387" i="1"/>
  <c r="T3386" i="1"/>
  <c r="S3386" i="1"/>
  <c r="P3386" i="1"/>
  <c r="O3386" i="1"/>
  <c r="T3385" i="1"/>
  <c r="S3385" i="1"/>
  <c r="P3385" i="1"/>
  <c r="O3385" i="1"/>
  <c r="T3384" i="1"/>
  <c r="S3384" i="1"/>
  <c r="P3384" i="1"/>
  <c r="O3384" i="1"/>
  <c r="T3383" i="1"/>
  <c r="S3383" i="1"/>
  <c r="P3383" i="1"/>
  <c r="O3383" i="1"/>
  <c r="T3382" i="1"/>
  <c r="S3382" i="1"/>
  <c r="P3382" i="1"/>
  <c r="O3382" i="1"/>
  <c r="T3381" i="1"/>
  <c r="S3381" i="1"/>
  <c r="P3381" i="1"/>
  <c r="O3381" i="1"/>
  <c r="T3380" i="1"/>
  <c r="S3380" i="1"/>
  <c r="P3380" i="1"/>
  <c r="O3380" i="1"/>
  <c r="T3379" i="1"/>
  <c r="S3379" i="1"/>
  <c r="P3379" i="1"/>
  <c r="O3379" i="1"/>
  <c r="T3378" i="1"/>
  <c r="S3378" i="1"/>
  <c r="P3378" i="1"/>
  <c r="O3378" i="1"/>
  <c r="T3377" i="1"/>
  <c r="S3377" i="1"/>
  <c r="P3377" i="1"/>
  <c r="O3377" i="1"/>
  <c r="T3376" i="1"/>
  <c r="S3376" i="1"/>
  <c r="P3376" i="1"/>
  <c r="O3376" i="1"/>
  <c r="T3375" i="1"/>
  <c r="S3375" i="1"/>
  <c r="P3375" i="1"/>
  <c r="O3375" i="1"/>
  <c r="T3374" i="1"/>
  <c r="S3374" i="1"/>
  <c r="P3374" i="1"/>
  <c r="O3374" i="1"/>
  <c r="T3373" i="1"/>
  <c r="S3373" i="1"/>
  <c r="P3373" i="1"/>
  <c r="O3373" i="1"/>
  <c r="T3372" i="1"/>
  <c r="S3372" i="1"/>
  <c r="P3372" i="1"/>
  <c r="O3372" i="1"/>
  <c r="T3371" i="1"/>
  <c r="S3371" i="1"/>
  <c r="P3371" i="1"/>
  <c r="O3371" i="1"/>
  <c r="T3370" i="1"/>
  <c r="S3370" i="1"/>
  <c r="P3370" i="1"/>
  <c r="O3370" i="1"/>
  <c r="T3369" i="1"/>
  <c r="S3369" i="1"/>
  <c r="P3369" i="1"/>
  <c r="O3369" i="1"/>
  <c r="T3368" i="1"/>
  <c r="S3368" i="1"/>
  <c r="P3368" i="1"/>
  <c r="O3368" i="1"/>
  <c r="T3367" i="1"/>
  <c r="S3367" i="1"/>
  <c r="P3367" i="1"/>
  <c r="O3367" i="1"/>
  <c r="T3366" i="1"/>
  <c r="S3366" i="1"/>
  <c r="P3366" i="1"/>
  <c r="O3366" i="1"/>
  <c r="T3365" i="1"/>
  <c r="S3365" i="1"/>
  <c r="P3365" i="1"/>
  <c r="O3365" i="1"/>
  <c r="T3364" i="1"/>
  <c r="S3364" i="1"/>
  <c r="P3364" i="1"/>
  <c r="O3364" i="1"/>
  <c r="T3363" i="1"/>
  <c r="S3363" i="1"/>
  <c r="P3363" i="1"/>
  <c r="O3363" i="1"/>
  <c r="T3362" i="1"/>
  <c r="S3362" i="1"/>
  <c r="P3362" i="1"/>
  <c r="O3362" i="1"/>
  <c r="T3361" i="1"/>
  <c r="S3361" i="1"/>
  <c r="P3361" i="1"/>
  <c r="O3361" i="1"/>
  <c r="T3360" i="1"/>
  <c r="S3360" i="1"/>
  <c r="P3360" i="1"/>
  <c r="O3360" i="1"/>
  <c r="T3359" i="1"/>
  <c r="S3359" i="1"/>
  <c r="P3359" i="1"/>
  <c r="O3359" i="1"/>
  <c r="T3358" i="1"/>
  <c r="S3358" i="1"/>
  <c r="P3358" i="1"/>
  <c r="O3358" i="1"/>
  <c r="T3357" i="1"/>
  <c r="S3357" i="1"/>
  <c r="P3357" i="1"/>
  <c r="O3357" i="1"/>
  <c r="T3356" i="1"/>
  <c r="S3356" i="1"/>
  <c r="P3356" i="1"/>
  <c r="O3356" i="1"/>
  <c r="T3355" i="1"/>
  <c r="S3355" i="1"/>
  <c r="P3355" i="1"/>
  <c r="O3355" i="1"/>
  <c r="T3354" i="1"/>
  <c r="S3354" i="1"/>
  <c r="P3354" i="1"/>
  <c r="O3354" i="1"/>
  <c r="T3353" i="1"/>
  <c r="S3353" i="1"/>
  <c r="P3353" i="1"/>
  <c r="O3353" i="1"/>
  <c r="T3352" i="1"/>
  <c r="S3352" i="1"/>
  <c r="P3352" i="1"/>
  <c r="O3352" i="1"/>
  <c r="T3351" i="1"/>
  <c r="S3351" i="1"/>
  <c r="P3351" i="1"/>
  <c r="O3351" i="1"/>
  <c r="T3350" i="1"/>
  <c r="S3350" i="1"/>
  <c r="P3350" i="1"/>
  <c r="O3350" i="1"/>
  <c r="T3349" i="1"/>
  <c r="S3349" i="1"/>
  <c r="P3349" i="1"/>
  <c r="O3349" i="1"/>
  <c r="T3348" i="1"/>
  <c r="S3348" i="1"/>
  <c r="P3348" i="1"/>
  <c r="O3348" i="1"/>
  <c r="T3347" i="1"/>
  <c r="S3347" i="1"/>
  <c r="P3347" i="1"/>
  <c r="O3347" i="1"/>
  <c r="T3346" i="1"/>
  <c r="S3346" i="1"/>
  <c r="P3346" i="1"/>
  <c r="O3346" i="1"/>
  <c r="T3345" i="1"/>
  <c r="S3345" i="1"/>
  <c r="P3345" i="1"/>
  <c r="O3345" i="1"/>
  <c r="T3344" i="1"/>
  <c r="S3344" i="1"/>
  <c r="P3344" i="1"/>
  <c r="O3344" i="1"/>
  <c r="T3343" i="1"/>
  <c r="S3343" i="1"/>
  <c r="P3343" i="1"/>
  <c r="O3343" i="1"/>
  <c r="T3342" i="1"/>
  <c r="S3342" i="1"/>
  <c r="P3342" i="1"/>
  <c r="O3342" i="1"/>
  <c r="T3341" i="1"/>
  <c r="S3341" i="1"/>
  <c r="P3341" i="1"/>
  <c r="O3341" i="1"/>
  <c r="T3340" i="1"/>
  <c r="S3340" i="1"/>
  <c r="P3340" i="1"/>
  <c r="O3340" i="1"/>
  <c r="T3339" i="1"/>
  <c r="S3339" i="1"/>
  <c r="P3339" i="1"/>
  <c r="O3339" i="1"/>
  <c r="T3338" i="1"/>
  <c r="S3338" i="1"/>
  <c r="P3338" i="1"/>
  <c r="O3338" i="1"/>
  <c r="T3337" i="1"/>
  <c r="S3337" i="1"/>
  <c r="P3337" i="1"/>
  <c r="O3337" i="1"/>
  <c r="T3336" i="1"/>
  <c r="S3336" i="1"/>
  <c r="P3336" i="1"/>
  <c r="O3336" i="1"/>
  <c r="T3335" i="1"/>
  <c r="S3335" i="1"/>
  <c r="P3335" i="1"/>
  <c r="O3335" i="1"/>
  <c r="T3334" i="1"/>
  <c r="S3334" i="1"/>
  <c r="P3334" i="1"/>
  <c r="O3334" i="1"/>
  <c r="T3333" i="1"/>
  <c r="S3333" i="1"/>
  <c r="P3333" i="1"/>
  <c r="O3333" i="1"/>
  <c r="T3332" i="1"/>
  <c r="S3332" i="1"/>
  <c r="P3332" i="1"/>
  <c r="O3332" i="1"/>
  <c r="T3331" i="1"/>
  <c r="S3331" i="1"/>
  <c r="P3331" i="1"/>
  <c r="O3331" i="1"/>
  <c r="T3330" i="1"/>
  <c r="S3330" i="1"/>
  <c r="P3330" i="1"/>
  <c r="O3330" i="1"/>
  <c r="T3329" i="1"/>
  <c r="S3329" i="1"/>
  <c r="P3329" i="1"/>
  <c r="O3329" i="1"/>
  <c r="T3328" i="1"/>
  <c r="S3328" i="1"/>
  <c r="P3328" i="1"/>
  <c r="O3328" i="1"/>
  <c r="T3327" i="1"/>
  <c r="S3327" i="1"/>
  <c r="P3327" i="1"/>
  <c r="O3327" i="1"/>
  <c r="T3326" i="1"/>
  <c r="S3326" i="1"/>
  <c r="P3326" i="1"/>
  <c r="O3326" i="1"/>
  <c r="T3325" i="1"/>
  <c r="S3325" i="1"/>
  <c r="P3325" i="1"/>
  <c r="O3325" i="1"/>
  <c r="T3324" i="1"/>
  <c r="S3324" i="1"/>
  <c r="P3324" i="1"/>
  <c r="O3324" i="1"/>
  <c r="T3323" i="1"/>
  <c r="S3323" i="1"/>
  <c r="P3323" i="1"/>
  <c r="O3323" i="1"/>
  <c r="T3322" i="1"/>
  <c r="S3322" i="1"/>
  <c r="P3322" i="1"/>
  <c r="O3322" i="1"/>
  <c r="T3321" i="1"/>
  <c r="S3321" i="1"/>
  <c r="P3321" i="1"/>
  <c r="O3321" i="1"/>
  <c r="T3320" i="1"/>
  <c r="S3320" i="1"/>
  <c r="P3320" i="1"/>
  <c r="O3320" i="1"/>
  <c r="T3319" i="1"/>
  <c r="S3319" i="1"/>
  <c r="P3319" i="1"/>
  <c r="O3319" i="1"/>
  <c r="T3318" i="1"/>
  <c r="S3318" i="1"/>
  <c r="P3318" i="1"/>
  <c r="O3318" i="1"/>
  <c r="T3317" i="1"/>
  <c r="S3317" i="1"/>
  <c r="P3317" i="1"/>
  <c r="O3317" i="1"/>
  <c r="T3316" i="1"/>
  <c r="S3316" i="1"/>
  <c r="P3316" i="1"/>
  <c r="O3316" i="1"/>
  <c r="T3315" i="1"/>
  <c r="S3315" i="1"/>
  <c r="P3315" i="1"/>
  <c r="O3315" i="1"/>
  <c r="T3314" i="1"/>
  <c r="S3314" i="1"/>
  <c r="P3314" i="1"/>
  <c r="O3314" i="1"/>
  <c r="T3313" i="1"/>
  <c r="S3313" i="1"/>
  <c r="P3313" i="1"/>
  <c r="O3313" i="1"/>
  <c r="T3312" i="1"/>
  <c r="S3312" i="1"/>
  <c r="P3312" i="1"/>
  <c r="O3312" i="1"/>
  <c r="T3311" i="1"/>
  <c r="S3311" i="1"/>
  <c r="P3311" i="1"/>
  <c r="O3311" i="1"/>
  <c r="T3310" i="1"/>
  <c r="S3310" i="1"/>
  <c r="P3310" i="1"/>
  <c r="O3310" i="1"/>
  <c r="T3309" i="1"/>
  <c r="S3309" i="1"/>
  <c r="P3309" i="1"/>
  <c r="O3309" i="1"/>
  <c r="T3308" i="1"/>
  <c r="S3308" i="1"/>
  <c r="P3308" i="1"/>
  <c r="O3308" i="1"/>
  <c r="T3307" i="1"/>
  <c r="S3307" i="1"/>
  <c r="P3307" i="1"/>
  <c r="O3307" i="1"/>
  <c r="T3306" i="1"/>
  <c r="S3306" i="1"/>
  <c r="P3306" i="1"/>
  <c r="O3306" i="1"/>
  <c r="T3305" i="1"/>
  <c r="S3305" i="1"/>
  <c r="P3305" i="1"/>
  <c r="O3305" i="1"/>
  <c r="T3304" i="1"/>
  <c r="S3304" i="1"/>
  <c r="P3304" i="1"/>
  <c r="O3304" i="1"/>
  <c r="T3303" i="1"/>
  <c r="S3303" i="1"/>
  <c r="P3303" i="1"/>
  <c r="O3303" i="1"/>
  <c r="T3302" i="1"/>
  <c r="S3302" i="1"/>
  <c r="P3302" i="1"/>
  <c r="O3302" i="1"/>
  <c r="T3301" i="1"/>
  <c r="S3301" i="1"/>
  <c r="P3301" i="1"/>
  <c r="O3301" i="1"/>
  <c r="T3300" i="1"/>
  <c r="S3300" i="1"/>
  <c r="P3300" i="1"/>
  <c r="O3300" i="1"/>
  <c r="T3299" i="1"/>
  <c r="S3299" i="1"/>
  <c r="P3299" i="1"/>
  <c r="O3299" i="1"/>
  <c r="T3298" i="1"/>
  <c r="S3298" i="1"/>
  <c r="P3298" i="1"/>
  <c r="O3298" i="1"/>
  <c r="T3297" i="1"/>
  <c r="S3297" i="1"/>
  <c r="P3297" i="1"/>
  <c r="O3297" i="1"/>
  <c r="T3296" i="1"/>
  <c r="S3296" i="1"/>
  <c r="P3296" i="1"/>
  <c r="O3296" i="1"/>
  <c r="T3295" i="1"/>
  <c r="S3295" i="1"/>
  <c r="P3295" i="1"/>
  <c r="O3295" i="1"/>
  <c r="T3294" i="1"/>
  <c r="S3294" i="1"/>
  <c r="P3294" i="1"/>
  <c r="O3294" i="1"/>
  <c r="T3293" i="1"/>
  <c r="S3293" i="1"/>
  <c r="P3293" i="1"/>
  <c r="O3293" i="1"/>
  <c r="T3292" i="1"/>
  <c r="S3292" i="1"/>
  <c r="P3292" i="1"/>
  <c r="O3292" i="1"/>
  <c r="T3291" i="1"/>
  <c r="S3291" i="1"/>
  <c r="P3291" i="1"/>
  <c r="O3291" i="1"/>
  <c r="T3290" i="1"/>
  <c r="S3290" i="1"/>
  <c r="P3290" i="1"/>
  <c r="O3290" i="1"/>
  <c r="T3289" i="1"/>
  <c r="S3289" i="1"/>
  <c r="P3289" i="1"/>
  <c r="O3289" i="1"/>
  <c r="T3288" i="1"/>
  <c r="S3288" i="1"/>
  <c r="P3288" i="1"/>
  <c r="O3288" i="1"/>
  <c r="T3287" i="1"/>
  <c r="S3287" i="1"/>
  <c r="P3287" i="1"/>
  <c r="O3287" i="1"/>
  <c r="T3286" i="1"/>
  <c r="S3286" i="1"/>
  <c r="P3286" i="1"/>
  <c r="O3286" i="1"/>
  <c r="T3285" i="1"/>
  <c r="S3285" i="1"/>
  <c r="P3285" i="1"/>
  <c r="O3285" i="1"/>
  <c r="T3284" i="1"/>
  <c r="S3284" i="1"/>
  <c r="P3284" i="1"/>
  <c r="O3284" i="1"/>
  <c r="T3283" i="1"/>
  <c r="S3283" i="1"/>
  <c r="P3283" i="1"/>
  <c r="O3283" i="1"/>
  <c r="T3282" i="1"/>
  <c r="S3282" i="1"/>
  <c r="P3282" i="1"/>
  <c r="O3282" i="1"/>
  <c r="T3281" i="1"/>
  <c r="S3281" i="1"/>
  <c r="P3281" i="1"/>
  <c r="O3281" i="1"/>
  <c r="T3280" i="1"/>
  <c r="S3280" i="1"/>
  <c r="P3280" i="1"/>
  <c r="O3280" i="1"/>
  <c r="T3279" i="1"/>
  <c r="S3279" i="1"/>
  <c r="P3279" i="1"/>
  <c r="O3279" i="1"/>
  <c r="T3278" i="1"/>
  <c r="S3278" i="1"/>
  <c r="P3278" i="1"/>
  <c r="O3278" i="1"/>
  <c r="T3277" i="1"/>
  <c r="S3277" i="1"/>
  <c r="P3277" i="1"/>
  <c r="O3277" i="1"/>
  <c r="T3276" i="1"/>
  <c r="S3276" i="1"/>
  <c r="P3276" i="1"/>
  <c r="O3276" i="1"/>
  <c r="T3275" i="1"/>
  <c r="S3275" i="1"/>
  <c r="P3275" i="1"/>
  <c r="O3275" i="1"/>
  <c r="T3274" i="1"/>
  <c r="S3274" i="1"/>
  <c r="P3274" i="1"/>
  <c r="O3274" i="1"/>
  <c r="T3273" i="1"/>
  <c r="S3273" i="1"/>
  <c r="P3273" i="1"/>
  <c r="O3273" i="1"/>
  <c r="T3272" i="1"/>
  <c r="S3272" i="1"/>
  <c r="P3272" i="1"/>
  <c r="O3272" i="1"/>
  <c r="T3271" i="1"/>
  <c r="S3271" i="1"/>
  <c r="P3271" i="1"/>
  <c r="O3271" i="1"/>
  <c r="T3270" i="1"/>
  <c r="S3270" i="1"/>
  <c r="P3270" i="1"/>
  <c r="O3270" i="1"/>
  <c r="T3269" i="1"/>
  <c r="S3269" i="1"/>
  <c r="P3269" i="1"/>
  <c r="O3269" i="1"/>
  <c r="T3268" i="1"/>
  <c r="S3268" i="1"/>
  <c r="P3268" i="1"/>
  <c r="O3268" i="1"/>
  <c r="T3267" i="1"/>
  <c r="S3267" i="1"/>
  <c r="P3267" i="1"/>
  <c r="O3267" i="1"/>
  <c r="T3266" i="1"/>
  <c r="S3266" i="1"/>
  <c r="P3266" i="1"/>
  <c r="O3266" i="1"/>
  <c r="T3265" i="1"/>
  <c r="S3265" i="1"/>
  <c r="P3265" i="1"/>
  <c r="O3265" i="1"/>
  <c r="T3264" i="1"/>
  <c r="S3264" i="1"/>
  <c r="P3264" i="1"/>
  <c r="O3264" i="1"/>
  <c r="T3263" i="1"/>
  <c r="S3263" i="1"/>
  <c r="P3263" i="1"/>
  <c r="O3263" i="1"/>
  <c r="T3262" i="1"/>
  <c r="S3262" i="1"/>
  <c r="P3262" i="1"/>
  <c r="O3262" i="1"/>
  <c r="T3261" i="1"/>
  <c r="S3261" i="1"/>
  <c r="P3261" i="1"/>
  <c r="O3261" i="1"/>
  <c r="T3260" i="1"/>
  <c r="S3260" i="1"/>
  <c r="P3260" i="1"/>
  <c r="O3260" i="1"/>
  <c r="T3259" i="1"/>
  <c r="S3259" i="1"/>
  <c r="P3259" i="1"/>
  <c r="O3259" i="1"/>
  <c r="T3258" i="1"/>
  <c r="S3258" i="1"/>
  <c r="P3258" i="1"/>
  <c r="O3258" i="1"/>
  <c r="T3257" i="1"/>
  <c r="S3257" i="1"/>
  <c r="P3257" i="1"/>
  <c r="O3257" i="1"/>
  <c r="T3256" i="1"/>
  <c r="S3256" i="1"/>
  <c r="P3256" i="1"/>
  <c r="O3256" i="1"/>
  <c r="T3255" i="1"/>
  <c r="S3255" i="1"/>
  <c r="P3255" i="1"/>
  <c r="O3255" i="1"/>
  <c r="T3254" i="1"/>
  <c r="S3254" i="1"/>
  <c r="P3254" i="1"/>
  <c r="O3254" i="1"/>
  <c r="T3253" i="1"/>
  <c r="S3253" i="1"/>
  <c r="P3253" i="1"/>
  <c r="O3253" i="1"/>
  <c r="T3252" i="1"/>
  <c r="S3252" i="1"/>
  <c r="P3252" i="1"/>
  <c r="O3252" i="1"/>
  <c r="T3251" i="1"/>
  <c r="S3251" i="1"/>
  <c r="P3251" i="1"/>
  <c r="O3251" i="1"/>
  <c r="T3250" i="1"/>
  <c r="S3250" i="1"/>
  <c r="P3250" i="1"/>
  <c r="O3250" i="1"/>
  <c r="T3249" i="1"/>
  <c r="S3249" i="1"/>
  <c r="P3249" i="1"/>
  <c r="O3249" i="1"/>
  <c r="T3248" i="1"/>
  <c r="S3248" i="1"/>
  <c r="P3248" i="1"/>
  <c r="O3248" i="1"/>
  <c r="T3247" i="1"/>
  <c r="S3247" i="1"/>
  <c r="P3247" i="1"/>
  <c r="O3247" i="1"/>
  <c r="T3246" i="1"/>
  <c r="S3246" i="1"/>
  <c r="P3246" i="1"/>
  <c r="O3246" i="1"/>
  <c r="T3245" i="1"/>
  <c r="S3245" i="1"/>
  <c r="P3245" i="1"/>
  <c r="O3245" i="1"/>
  <c r="T3244" i="1"/>
  <c r="S3244" i="1"/>
  <c r="P3244" i="1"/>
  <c r="O3244" i="1"/>
  <c r="T3243" i="1"/>
  <c r="S3243" i="1"/>
  <c r="P3243" i="1"/>
  <c r="O3243" i="1"/>
  <c r="T3242" i="1"/>
  <c r="S3242" i="1"/>
  <c r="P3242" i="1"/>
  <c r="O3242" i="1"/>
  <c r="T3241" i="1"/>
  <c r="S3241" i="1"/>
  <c r="P3241" i="1"/>
  <c r="O3241" i="1"/>
  <c r="T3240" i="1"/>
  <c r="S3240" i="1"/>
  <c r="P3240" i="1"/>
  <c r="O3240" i="1"/>
  <c r="T3239" i="1"/>
  <c r="S3239" i="1"/>
  <c r="P3239" i="1"/>
  <c r="O3239" i="1"/>
  <c r="T3238" i="1"/>
  <c r="S3238" i="1"/>
  <c r="P3238" i="1"/>
  <c r="O3238" i="1"/>
  <c r="T3237" i="1"/>
  <c r="S3237" i="1"/>
  <c r="P3237" i="1"/>
  <c r="O3237" i="1"/>
  <c r="T3236" i="1"/>
  <c r="S3236" i="1"/>
  <c r="P3236" i="1"/>
  <c r="O3236" i="1"/>
  <c r="T3235" i="1"/>
  <c r="S3235" i="1"/>
  <c r="P3235" i="1"/>
  <c r="O3235" i="1"/>
  <c r="T3234" i="1"/>
  <c r="S3234" i="1"/>
  <c r="P3234" i="1"/>
  <c r="O3234" i="1"/>
  <c r="T3233" i="1"/>
  <c r="S3233" i="1"/>
  <c r="P3233" i="1"/>
  <c r="O3233" i="1"/>
  <c r="T3232" i="1"/>
  <c r="S3232" i="1"/>
  <c r="P3232" i="1"/>
  <c r="O3232" i="1"/>
  <c r="T3231" i="1"/>
  <c r="S3231" i="1"/>
  <c r="P3231" i="1"/>
  <c r="O3231" i="1"/>
  <c r="T3230" i="1"/>
  <c r="S3230" i="1"/>
  <c r="P3230" i="1"/>
  <c r="O3230" i="1"/>
  <c r="T3229" i="1"/>
  <c r="S3229" i="1"/>
  <c r="P3229" i="1"/>
  <c r="O3229" i="1"/>
  <c r="T3228" i="1"/>
  <c r="S3228" i="1"/>
  <c r="P3228" i="1"/>
  <c r="O3228" i="1"/>
  <c r="T3227" i="1"/>
  <c r="S3227" i="1"/>
  <c r="P3227" i="1"/>
  <c r="O3227" i="1"/>
  <c r="T3226" i="1"/>
  <c r="S3226" i="1"/>
  <c r="P3226" i="1"/>
  <c r="O3226" i="1"/>
  <c r="T3225" i="1"/>
  <c r="S3225" i="1"/>
  <c r="P3225" i="1"/>
  <c r="O3225" i="1"/>
  <c r="T3224" i="1"/>
  <c r="S3224" i="1"/>
  <c r="P3224" i="1"/>
  <c r="O3224" i="1"/>
  <c r="T3223" i="1"/>
  <c r="S3223" i="1"/>
  <c r="P3223" i="1"/>
  <c r="O3223" i="1"/>
  <c r="T3222" i="1"/>
  <c r="S3222" i="1"/>
  <c r="P3222" i="1"/>
  <c r="O3222" i="1"/>
  <c r="T3221" i="1"/>
  <c r="S3221" i="1"/>
  <c r="P3221" i="1"/>
  <c r="O3221" i="1"/>
  <c r="T3220" i="1"/>
  <c r="S3220" i="1"/>
  <c r="P3220" i="1"/>
  <c r="O3220" i="1"/>
  <c r="T3219" i="1"/>
  <c r="S3219" i="1"/>
  <c r="P3219" i="1"/>
  <c r="O3219" i="1"/>
  <c r="T3218" i="1"/>
  <c r="S3218" i="1"/>
  <c r="P3218" i="1"/>
  <c r="O3218" i="1"/>
  <c r="T3217" i="1"/>
  <c r="S3217" i="1"/>
  <c r="P3217" i="1"/>
  <c r="O3217" i="1"/>
  <c r="T3216" i="1"/>
  <c r="S3216" i="1"/>
  <c r="P3216" i="1"/>
  <c r="O3216" i="1"/>
  <c r="T3215" i="1"/>
  <c r="S3215" i="1"/>
  <c r="P3215" i="1"/>
  <c r="O3215" i="1"/>
  <c r="T3214" i="1"/>
  <c r="S3214" i="1"/>
  <c r="P3214" i="1"/>
  <c r="O3214" i="1"/>
  <c r="T3213" i="1"/>
  <c r="S3213" i="1"/>
  <c r="P3213" i="1"/>
  <c r="O3213" i="1"/>
  <c r="T3212" i="1"/>
  <c r="S3212" i="1"/>
  <c r="P3212" i="1"/>
  <c r="O3212" i="1"/>
  <c r="T3211" i="1"/>
  <c r="S3211" i="1"/>
  <c r="P3211" i="1"/>
  <c r="O3211" i="1"/>
  <c r="T3210" i="1"/>
  <c r="S3210" i="1"/>
  <c r="P3210" i="1"/>
  <c r="O3210" i="1"/>
  <c r="T3209" i="1"/>
  <c r="S3209" i="1"/>
  <c r="P3209" i="1"/>
  <c r="O3209" i="1"/>
  <c r="T3208" i="1"/>
  <c r="S3208" i="1"/>
  <c r="P3208" i="1"/>
  <c r="O3208" i="1"/>
  <c r="T3207" i="1"/>
  <c r="S3207" i="1"/>
  <c r="P3207" i="1"/>
  <c r="O3207" i="1"/>
  <c r="T3206" i="1"/>
  <c r="S3206" i="1"/>
  <c r="P3206" i="1"/>
  <c r="O3206" i="1"/>
  <c r="T3205" i="1"/>
  <c r="S3205" i="1"/>
  <c r="P3205" i="1"/>
  <c r="O3205" i="1"/>
  <c r="T3204" i="1"/>
  <c r="S3204" i="1"/>
  <c r="P3204" i="1"/>
  <c r="O3204" i="1"/>
  <c r="T3203" i="1"/>
  <c r="S3203" i="1"/>
  <c r="P3203" i="1"/>
  <c r="O3203" i="1"/>
  <c r="T3202" i="1"/>
  <c r="S3202" i="1"/>
  <c r="P3202" i="1"/>
  <c r="O3202" i="1"/>
  <c r="T3201" i="1"/>
  <c r="S3201" i="1"/>
  <c r="P3201" i="1"/>
  <c r="O3201" i="1"/>
  <c r="T3200" i="1"/>
  <c r="S3200" i="1"/>
  <c r="P3200" i="1"/>
  <c r="O3200" i="1"/>
  <c r="T3199" i="1"/>
  <c r="S3199" i="1"/>
  <c r="P3199" i="1"/>
  <c r="O3199" i="1"/>
  <c r="T3198" i="1"/>
  <c r="S3198" i="1"/>
  <c r="P3198" i="1"/>
  <c r="O3198" i="1"/>
  <c r="T3197" i="1"/>
  <c r="S3197" i="1"/>
  <c r="P3197" i="1"/>
  <c r="O3197" i="1"/>
  <c r="T3196" i="1"/>
  <c r="S3196" i="1"/>
  <c r="P3196" i="1"/>
  <c r="O3196" i="1"/>
  <c r="T3195" i="1"/>
  <c r="S3195" i="1"/>
  <c r="P3195" i="1"/>
  <c r="O3195" i="1"/>
  <c r="T3194" i="1"/>
  <c r="S3194" i="1"/>
  <c r="P3194" i="1"/>
  <c r="O3194" i="1"/>
  <c r="T3193" i="1"/>
  <c r="S3193" i="1"/>
  <c r="P3193" i="1"/>
  <c r="O3193" i="1"/>
  <c r="T3192" i="1"/>
  <c r="S3192" i="1"/>
  <c r="P3192" i="1"/>
  <c r="O3192" i="1"/>
  <c r="T3191" i="1"/>
  <c r="S3191" i="1"/>
  <c r="P3191" i="1"/>
  <c r="O3191" i="1"/>
  <c r="T3190" i="1"/>
  <c r="S3190" i="1"/>
  <c r="P3190" i="1"/>
  <c r="O3190" i="1"/>
  <c r="T3189" i="1"/>
  <c r="S3189" i="1"/>
  <c r="P3189" i="1"/>
  <c r="O3189" i="1"/>
  <c r="T3188" i="1"/>
  <c r="S3188" i="1"/>
  <c r="P3188" i="1"/>
  <c r="O3188" i="1"/>
  <c r="T3187" i="1"/>
  <c r="S3187" i="1"/>
  <c r="P3187" i="1"/>
  <c r="O3187" i="1"/>
  <c r="T3186" i="1"/>
  <c r="S3186" i="1"/>
  <c r="P3186" i="1"/>
  <c r="O3186" i="1"/>
  <c r="T3185" i="1"/>
  <c r="S3185" i="1"/>
  <c r="P3185" i="1"/>
  <c r="O3185" i="1"/>
  <c r="T3184" i="1"/>
  <c r="S3184" i="1"/>
  <c r="P3184" i="1"/>
  <c r="O3184" i="1"/>
  <c r="T3183" i="1"/>
  <c r="S3183" i="1"/>
  <c r="P3183" i="1"/>
  <c r="O3183" i="1"/>
  <c r="T3182" i="1"/>
  <c r="S3182" i="1"/>
  <c r="P3182" i="1"/>
  <c r="O3182" i="1"/>
  <c r="T3181" i="1"/>
  <c r="S3181" i="1"/>
  <c r="P3181" i="1"/>
  <c r="O3181" i="1"/>
  <c r="T3180" i="1"/>
  <c r="S3180" i="1"/>
  <c r="P3180" i="1"/>
  <c r="O3180" i="1"/>
  <c r="T3179" i="1"/>
  <c r="S3179" i="1"/>
  <c r="P3179" i="1"/>
  <c r="O3179" i="1"/>
  <c r="T3178" i="1"/>
  <c r="S3178" i="1"/>
  <c r="P3178" i="1"/>
  <c r="O3178" i="1"/>
  <c r="T3177" i="1"/>
  <c r="S3177" i="1"/>
  <c r="P3177" i="1"/>
  <c r="O3177" i="1"/>
  <c r="T3176" i="1"/>
  <c r="S3176" i="1"/>
  <c r="P3176" i="1"/>
  <c r="O3176" i="1"/>
  <c r="T3175" i="1"/>
  <c r="S3175" i="1"/>
  <c r="P3175" i="1"/>
  <c r="O3175" i="1"/>
  <c r="T3174" i="1"/>
  <c r="S3174" i="1"/>
  <c r="P3174" i="1"/>
  <c r="O3174" i="1"/>
  <c r="T3173" i="1"/>
  <c r="S3173" i="1"/>
  <c r="P3173" i="1"/>
  <c r="O3173" i="1"/>
  <c r="T3172" i="1"/>
  <c r="S3172" i="1"/>
  <c r="P3172" i="1"/>
  <c r="O3172" i="1"/>
  <c r="T3171" i="1"/>
  <c r="S3171" i="1"/>
  <c r="P3171" i="1"/>
  <c r="O3171" i="1"/>
  <c r="T3170" i="1"/>
  <c r="S3170" i="1"/>
  <c r="P3170" i="1"/>
  <c r="O3170" i="1"/>
  <c r="T3169" i="1"/>
  <c r="S3169" i="1"/>
  <c r="P3169" i="1"/>
  <c r="O3169" i="1"/>
  <c r="T3168" i="1"/>
  <c r="S3168" i="1"/>
  <c r="P3168" i="1"/>
  <c r="O3168" i="1"/>
  <c r="T3167" i="1"/>
  <c r="S3167" i="1"/>
  <c r="P3167" i="1"/>
  <c r="O3167" i="1"/>
  <c r="T3166" i="1"/>
  <c r="S3166" i="1"/>
  <c r="P3166" i="1"/>
  <c r="O3166" i="1"/>
  <c r="T3165" i="1"/>
  <c r="S3165" i="1"/>
  <c r="P3165" i="1"/>
  <c r="O3165" i="1"/>
  <c r="T3164" i="1"/>
  <c r="S3164" i="1"/>
  <c r="P3164" i="1"/>
  <c r="O3164" i="1"/>
  <c r="T3163" i="1"/>
  <c r="S3163" i="1"/>
  <c r="P3163" i="1"/>
  <c r="O3163" i="1"/>
  <c r="T3162" i="1"/>
  <c r="S3162" i="1"/>
  <c r="P3162" i="1"/>
  <c r="O3162" i="1"/>
  <c r="T3161" i="1"/>
  <c r="S3161" i="1"/>
  <c r="P3161" i="1"/>
  <c r="O3161" i="1"/>
  <c r="T3160" i="1"/>
  <c r="S3160" i="1"/>
  <c r="P3160" i="1"/>
  <c r="O3160" i="1"/>
  <c r="T3159" i="1"/>
  <c r="S3159" i="1"/>
  <c r="P3159" i="1"/>
  <c r="O3159" i="1"/>
  <c r="T3158" i="1"/>
  <c r="S3158" i="1"/>
  <c r="P3158" i="1"/>
  <c r="O3158" i="1"/>
  <c r="T3157" i="1"/>
  <c r="S3157" i="1"/>
  <c r="P3157" i="1"/>
  <c r="O3157" i="1"/>
  <c r="T3156" i="1"/>
  <c r="S3156" i="1"/>
  <c r="P3156" i="1"/>
  <c r="O3156" i="1"/>
  <c r="T3155" i="1"/>
  <c r="S3155" i="1"/>
  <c r="P3155" i="1"/>
  <c r="O3155" i="1"/>
  <c r="T3154" i="1"/>
  <c r="S3154" i="1"/>
  <c r="P3154" i="1"/>
  <c r="O3154" i="1"/>
  <c r="T3153" i="1"/>
  <c r="S3153" i="1"/>
  <c r="P3153" i="1"/>
  <c r="O3153" i="1"/>
  <c r="T3152" i="1"/>
  <c r="S3152" i="1"/>
  <c r="P3152" i="1"/>
  <c r="O3152" i="1"/>
  <c r="T3151" i="1"/>
  <c r="S3151" i="1"/>
  <c r="P3151" i="1"/>
  <c r="O3151" i="1"/>
  <c r="T3150" i="1"/>
  <c r="S3150" i="1"/>
  <c r="P3150" i="1"/>
  <c r="O3150" i="1"/>
  <c r="T3149" i="1"/>
  <c r="S3149" i="1"/>
  <c r="P3149" i="1"/>
  <c r="O3149" i="1"/>
  <c r="T3148" i="1"/>
  <c r="S3148" i="1"/>
  <c r="P3148" i="1"/>
  <c r="O3148" i="1"/>
  <c r="T3147" i="1"/>
  <c r="S3147" i="1"/>
  <c r="P3147" i="1"/>
  <c r="O3147" i="1"/>
  <c r="T3146" i="1"/>
  <c r="S3146" i="1"/>
  <c r="P3146" i="1"/>
  <c r="O3146" i="1"/>
  <c r="T3145" i="1"/>
  <c r="S3145" i="1"/>
  <c r="P3145" i="1"/>
  <c r="O3145" i="1"/>
  <c r="T3144" i="1"/>
  <c r="S3144" i="1"/>
  <c r="P3144" i="1"/>
  <c r="O3144" i="1"/>
  <c r="T3143" i="1"/>
  <c r="S3143" i="1"/>
  <c r="P3143" i="1"/>
  <c r="O3143" i="1"/>
  <c r="T3142" i="1"/>
  <c r="S3142" i="1"/>
  <c r="P3142" i="1"/>
  <c r="O3142" i="1"/>
  <c r="T3141" i="1"/>
  <c r="S3141" i="1"/>
  <c r="P3141" i="1"/>
  <c r="O3141" i="1"/>
  <c r="T3140" i="1"/>
  <c r="S3140" i="1"/>
  <c r="P3140" i="1"/>
  <c r="O3140" i="1"/>
  <c r="T3139" i="1"/>
  <c r="S3139" i="1"/>
  <c r="P3139" i="1"/>
  <c r="O3139" i="1"/>
  <c r="T3138" i="1"/>
  <c r="S3138" i="1"/>
  <c r="P3138" i="1"/>
  <c r="O3138" i="1"/>
  <c r="T3137" i="1"/>
  <c r="S3137" i="1"/>
  <c r="P3137" i="1"/>
  <c r="O3137" i="1"/>
  <c r="T3136" i="1"/>
  <c r="S3136" i="1"/>
  <c r="P3136" i="1"/>
  <c r="O3136" i="1"/>
  <c r="T3135" i="1"/>
  <c r="S3135" i="1"/>
  <c r="P3135" i="1"/>
  <c r="O3135" i="1"/>
  <c r="T3134" i="1"/>
  <c r="S3134" i="1"/>
  <c r="P3134" i="1"/>
  <c r="O3134" i="1"/>
  <c r="T3133" i="1"/>
  <c r="S3133" i="1"/>
  <c r="P3133" i="1"/>
  <c r="O3133" i="1"/>
  <c r="T3132" i="1"/>
  <c r="S3132" i="1"/>
  <c r="P3132" i="1"/>
  <c r="O3132" i="1"/>
  <c r="T3131" i="1"/>
  <c r="S3131" i="1"/>
  <c r="P3131" i="1"/>
  <c r="O3131" i="1"/>
  <c r="T3130" i="1"/>
  <c r="S3130" i="1"/>
  <c r="P3130" i="1"/>
  <c r="O3130" i="1"/>
  <c r="T3129" i="1"/>
  <c r="S3129" i="1"/>
  <c r="P3129" i="1"/>
  <c r="O3129" i="1"/>
  <c r="T3128" i="1"/>
  <c r="S3128" i="1"/>
  <c r="P3128" i="1"/>
  <c r="O3128" i="1"/>
  <c r="T3127" i="1"/>
  <c r="S3127" i="1"/>
  <c r="P3127" i="1"/>
  <c r="O3127" i="1"/>
  <c r="T3126" i="1"/>
  <c r="S3126" i="1"/>
  <c r="P3126" i="1"/>
  <c r="O3126" i="1"/>
  <c r="T3125" i="1"/>
  <c r="S3125" i="1"/>
  <c r="P3125" i="1"/>
  <c r="O3125" i="1"/>
  <c r="T3124" i="1"/>
  <c r="S3124" i="1"/>
  <c r="P3124" i="1"/>
  <c r="O3124" i="1"/>
  <c r="T3123" i="1"/>
  <c r="S3123" i="1"/>
  <c r="P3123" i="1"/>
  <c r="O3123" i="1"/>
  <c r="T3122" i="1"/>
  <c r="S3122" i="1"/>
  <c r="P3122" i="1"/>
  <c r="O3122" i="1"/>
  <c r="T3121" i="1"/>
  <c r="S3121" i="1"/>
  <c r="P3121" i="1"/>
  <c r="O3121" i="1"/>
  <c r="T3120" i="1"/>
  <c r="S3120" i="1"/>
  <c r="P3120" i="1"/>
  <c r="O3120" i="1"/>
  <c r="T3119" i="1"/>
  <c r="S3119" i="1"/>
  <c r="P3119" i="1"/>
  <c r="O3119" i="1"/>
  <c r="T3118" i="1"/>
  <c r="S3118" i="1"/>
  <c r="P3118" i="1"/>
  <c r="O3118" i="1"/>
  <c r="T3117" i="1"/>
  <c r="S3117" i="1"/>
  <c r="P3117" i="1"/>
  <c r="O3117" i="1"/>
  <c r="T3116" i="1"/>
  <c r="S3116" i="1"/>
  <c r="P3116" i="1"/>
  <c r="O3116" i="1"/>
  <c r="T3115" i="1"/>
  <c r="S3115" i="1"/>
  <c r="P3115" i="1"/>
  <c r="O3115" i="1"/>
  <c r="T3114" i="1"/>
  <c r="S3114" i="1"/>
  <c r="P3114" i="1"/>
  <c r="O3114" i="1"/>
  <c r="T3113" i="1"/>
  <c r="S3113" i="1"/>
  <c r="P3113" i="1"/>
  <c r="O3113" i="1"/>
  <c r="T3112" i="1"/>
  <c r="S3112" i="1"/>
  <c r="P3112" i="1"/>
  <c r="O3112" i="1"/>
  <c r="T3111" i="1"/>
  <c r="S3111" i="1"/>
  <c r="P3111" i="1"/>
  <c r="O3111" i="1"/>
  <c r="T3110" i="1"/>
  <c r="S3110" i="1"/>
  <c r="P3110" i="1"/>
  <c r="O3110" i="1"/>
  <c r="T3109" i="1"/>
  <c r="S3109" i="1"/>
  <c r="P3109" i="1"/>
  <c r="O3109" i="1"/>
  <c r="T3108" i="1"/>
  <c r="S3108" i="1"/>
  <c r="P3108" i="1"/>
  <c r="O3108" i="1"/>
  <c r="T3107" i="1"/>
  <c r="S3107" i="1"/>
  <c r="P3107" i="1"/>
  <c r="O3107" i="1"/>
  <c r="T3106" i="1"/>
  <c r="S3106" i="1"/>
  <c r="P3106" i="1"/>
  <c r="O3106" i="1"/>
  <c r="T3105" i="1"/>
  <c r="S3105" i="1"/>
  <c r="P3105" i="1"/>
  <c r="O3105" i="1"/>
  <c r="T3104" i="1"/>
  <c r="S3104" i="1"/>
  <c r="P3104" i="1"/>
  <c r="O3104" i="1"/>
  <c r="T3103" i="1"/>
  <c r="S3103" i="1"/>
  <c r="P3103" i="1"/>
  <c r="O3103" i="1"/>
  <c r="T3102" i="1"/>
  <c r="S3102" i="1"/>
  <c r="P3102" i="1"/>
  <c r="O3102" i="1"/>
  <c r="T3101" i="1"/>
  <c r="S3101" i="1"/>
  <c r="P3101" i="1"/>
  <c r="O3101" i="1"/>
  <c r="T3100" i="1"/>
  <c r="S3100" i="1"/>
  <c r="P3100" i="1"/>
  <c r="O3100" i="1"/>
  <c r="T3099" i="1"/>
  <c r="S3099" i="1"/>
  <c r="P3099" i="1"/>
  <c r="O3099" i="1"/>
  <c r="T3098" i="1"/>
  <c r="S3098" i="1"/>
  <c r="P3098" i="1"/>
  <c r="O3098" i="1"/>
  <c r="T3097" i="1"/>
  <c r="S3097" i="1"/>
  <c r="P3097" i="1"/>
  <c r="O3097" i="1"/>
  <c r="T3096" i="1"/>
  <c r="S3096" i="1"/>
  <c r="P3096" i="1"/>
  <c r="O3096" i="1"/>
  <c r="T3095" i="1"/>
  <c r="S3095" i="1"/>
  <c r="P3095" i="1"/>
  <c r="O3095" i="1"/>
  <c r="T3094" i="1"/>
  <c r="S3094" i="1"/>
  <c r="P3094" i="1"/>
  <c r="O3094" i="1"/>
  <c r="T3093" i="1"/>
  <c r="S3093" i="1"/>
  <c r="P3093" i="1"/>
  <c r="O3093" i="1"/>
  <c r="T3092" i="1"/>
  <c r="S3092" i="1"/>
  <c r="P3092" i="1"/>
  <c r="O3092" i="1"/>
  <c r="T3091" i="1"/>
  <c r="S3091" i="1"/>
  <c r="P3091" i="1"/>
  <c r="O3091" i="1"/>
  <c r="T3090" i="1"/>
  <c r="S3090" i="1"/>
  <c r="P3090" i="1"/>
  <c r="O3090" i="1"/>
  <c r="T3089" i="1"/>
  <c r="S3089" i="1"/>
  <c r="P3089" i="1"/>
  <c r="O3089" i="1"/>
  <c r="T3088" i="1"/>
  <c r="S3088" i="1"/>
  <c r="P3088" i="1"/>
  <c r="O3088" i="1"/>
  <c r="T3087" i="1"/>
  <c r="S3087" i="1"/>
  <c r="P3087" i="1"/>
  <c r="O3087" i="1"/>
  <c r="T3086" i="1"/>
  <c r="S3086" i="1"/>
  <c r="P3086" i="1"/>
  <c r="O3086" i="1"/>
  <c r="T3085" i="1"/>
  <c r="S3085" i="1"/>
  <c r="P3085" i="1"/>
  <c r="O3085" i="1"/>
  <c r="T3084" i="1"/>
  <c r="S3084" i="1"/>
  <c r="P3084" i="1"/>
  <c r="O3084" i="1"/>
  <c r="T3083" i="1"/>
  <c r="S3083" i="1"/>
  <c r="P3083" i="1"/>
  <c r="O3083" i="1"/>
  <c r="T3082" i="1"/>
  <c r="S3082" i="1"/>
  <c r="P3082" i="1"/>
  <c r="O3082" i="1"/>
  <c r="T3081" i="1"/>
  <c r="S3081" i="1"/>
  <c r="P3081" i="1"/>
  <c r="O3081" i="1"/>
  <c r="T3080" i="1"/>
  <c r="S3080" i="1"/>
  <c r="P3080" i="1"/>
  <c r="O3080" i="1"/>
  <c r="T3079" i="1"/>
  <c r="S3079" i="1"/>
  <c r="P3079" i="1"/>
  <c r="O3079" i="1"/>
  <c r="T3078" i="1"/>
  <c r="S3078" i="1"/>
  <c r="P3078" i="1"/>
  <c r="O3078" i="1"/>
  <c r="T3077" i="1"/>
  <c r="S3077" i="1"/>
  <c r="P3077" i="1"/>
  <c r="O3077" i="1"/>
  <c r="T3076" i="1"/>
  <c r="S3076" i="1"/>
  <c r="P3076" i="1"/>
  <c r="O3076" i="1"/>
  <c r="T3075" i="1"/>
  <c r="S3075" i="1"/>
  <c r="P3075" i="1"/>
  <c r="O3075" i="1"/>
  <c r="T3074" i="1"/>
  <c r="S3074" i="1"/>
  <c r="P3074" i="1"/>
  <c r="O3074" i="1"/>
  <c r="T3073" i="1"/>
  <c r="S3073" i="1"/>
  <c r="P3073" i="1"/>
  <c r="O3073" i="1"/>
  <c r="T3072" i="1"/>
  <c r="S3072" i="1"/>
  <c r="P3072" i="1"/>
  <c r="O3072" i="1"/>
  <c r="T3071" i="1"/>
  <c r="S3071" i="1"/>
  <c r="P3071" i="1"/>
  <c r="O3071" i="1"/>
  <c r="T3070" i="1"/>
  <c r="S3070" i="1"/>
  <c r="P3070" i="1"/>
  <c r="O3070" i="1"/>
  <c r="T3069" i="1"/>
  <c r="S3069" i="1"/>
  <c r="P3069" i="1"/>
  <c r="O3069" i="1"/>
  <c r="T3068" i="1"/>
  <c r="S3068" i="1"/>
  <c r="P3068" i="1"/>
  <c r="O3068" i="1"/>
  <c r="T3067" i="1"/>
  <c r="S3067" i="1"/>
  <c r="P3067" i="1"/>
  <c r="O3067" i="1"/>
  <c r="T3066" i="1"/>
  <c r="S3066" i="1"/>
  <c r="P3066" i="1"/>
  <c r="O3066" i="1"/>
  <c r="T3065" i="1"/>
  <c r="S3065" i="1"/>
  <c r="P3065" i="1"/>
  <c r="O3065" i="1"/>
  <c r="T3064" i="1"/>
  <c r="S3064" i="1"/>
  <c r="P3064" i="1"/>
  <c r="O3064" i="1"/>
  <c r="T3063" i="1"/>
  <c r="S3063" i="1"/>
  <c r="P3063" i="1"/>
  <c r="O3063" i="1"/>
  <c r="T3062" i="1"/>
  <c r="S3062" i="1"/>
  <c r="P3062" i="1"/>
  <c r="O3062" i="1"/>
  <c r="T3061" i="1"/>
  <c r="S3061" i="1"/>
  <c r="P3061" i="1"/>
  <c r="O3061" i="1"/>
  <c r="T3060" i="1"/>
  <c r="S3060" i="1"/>
  <c r="P3060" i="1"/>
  <c r="O3060" i="1"/>
  <c r="T3059" i="1"/>
  <c r="S3059" i="1"/>
  <c r="P3059" i="1"/>
  <c r="O3059" i="1"/>
  <c r="T3058" i="1"/>
  <c r="S3058" i="1"/>
  <c r="P3058" i="1"/>
  <c r="O3058" i="1"/>
  <c r="T3057" i="1"/>
  <c r="S3057" i="1"/>
  <c r="P3057" i="1"/>
  <c r="O3057" i="1"/>
  <c r="T3056" i="1"/>
  <c r="S3056" i="1"/>
  <c r="P3056" i="1"/>
  <c r="O3056" i="1"/>
  <c r="T3055" i="1"/>
  <c r="S3055" i="1"/>
  <c r="P3055" i="1"/>
  <c r="O3055" i="1"/>
  <c r="T3054" i="1"/>
  <c r="S3054" i="1"/>
  <c r="P3054" i="1"/>
  <c r="O3054" i="1"/>
  <c r="T3053" i="1"/>
  <c r="S3053" i="1"/>
  <c r="P3053" i="1"/>
  <c r="O3053" i="1"/>
  <c r="T3052" i="1"/>
  <c r="S3052" i="1"/>
  <c r="P3052" i="1"/>
  <c r="O3052" i="1"/>
  <c r="T3051" i="1"/>
  <c r="S3051" i="1"/>
  <c r="P3051" i="1"/>
  <c r="O3051" i="1"/>
  <c r="T3050" i="1"/>
  <c r="S3050" i="1"/>
  <c r="P3050" i="1"/>
  <c r="O3050" i="1"/>
  <c r="T3049" i="1"/>
  <c r="S3049" i="1"/>
  <c r="P3049" i="1"/>
  <c r="O3049" i="1"/>
  <c r="T3048" i="1"/>
  <c r="S3048" i="1"/>
  <c r="P3048" i="1"/>
  <c r="O3048" i="1"/>
  <c r="T3047" i="1"/>
  <c r="S3047" i="1"/>
  <c r="P3047" i="1"/>
  <c r="O3047" i="1"/>
  <c r="T3046" i="1"/>
  <c r="S3046" i="1"/>
  <c r="P3046" i="1"/>
  <c r="O3046" i="1"/>
  <c r="T3045" i="1"/>
  <c r="S3045" i="1"/>
  <c r="P3045" i="1"/>
  <c r="O3045" i="1"/>
  <c r="T3044" i="1"/>
  <c r="S3044" i="1"/>
  <c r="P3044" i="1"/>
  <c r="O3044" i="1"/>
  <c r="T3043" i="1"/>
  <c r="S3043" i="1"/>
  <c r="P3043" i="1"/>
  <c r="O3043" i="1"/>
  <c r="T3042" i="1"/>
  <c r="S3042" i="1"/>
  <c r="P3042" i="1"/>
  <c r="O3042" i="1"/>
  <c r="T3041" i="1"/>
  <c r="S3041" i="1"/>
  <c r="P3041" i="1"/>
  <c r="O3041" i="1"/>
  <c r="T3040" i="1"/>
  <c r="S3040" i="1"/>
  <c r="P3040" i="1"/>
  <c r="O3040" i="1"/>
  <c r="T3039" i="1"/>
  <c r="S3039" i="1"/>
  <c r="P3039" i="1"/>
  <c r="O3039" i="1"/>
  <c r="T3038" i="1"/>
  <c r="S3038" i="1"/>
  <c r="P3038" i="1"/>
  <c r="O3038" i="1"/>
  <c r="T3037" i="1"/>
  <c r="S3037" i="1"/>
  <c r="P3037" i="1"/>
  <c r="O3037" i="1"/>
  <c r="T3036" i="1"/>
  <c r="S3036" i="1"/>
  <c r="P3036" i="1"/>
  <c r="O3036" i="1"/>
  <c r="T3035" i="1"/>
  <c r="S3035" i="1"/>
  <c r="P3035" i="1"/>
  <c r="O3035" i="1"/>
  <c r="T3034" i="1"/>
  <c r="S3034" i="1"/>
  <c r="P3034" i="1"/>
  <c r="O3034" i="1"/>
  <c r="T3033" i="1"/>
  <c r="S3033" i="1"/>
  <c r="P3033" i="1"/>
  <c r="O3033" i="1"/>
  <c r="T3032" i="1"/>
  <c r="S3032" i="1"/>
  <c r="P3032" i="1"/>
  <c r="O3032" i="1"/>
  <c r="T3031" i="1"/>
  <c r="S3031" i="1"/>
  <c r="P3031" i="1"/>
  <c r="O3031" i="1"/>
  <c r="T3030" i="1"/>
  <c r="S3030" i="1"/>
  <c r="P3030" i="1"/>
  <c r="O3030" i="1"/>
  <c r="T3029" i="1"/>
  <c r="S3029" i="1"/>
  <c r="P3029" i="1"/>
  <c r="O3029" i="1"/>
  <c r="T3028" i="1"/>
  <c r="S3028" i="1"/>
  <c r="P3028" i="1"/>
  <c r="O3028" i="1"/>
  <c r="T3027" i="1"/>
  <c r="S3027" i="1"/>
  <c r="P3027" i="1"/>
  <c r="O3027" i="1"/>
  <c r="T3026" i="1"/>
  <c r="S3026" i="1"/>
  <c r="P3026" i="1"/>
  <c r="O3026" i="1"/>
  <c r="T3025" i="1"/>
  <c r="S3025" i="1"/>
  <c r="P3025" i="1"/>
  <c r="O3025" i="1"/>
  <c r="T3024" i="1"/>
  <c r="S3024" i="1"/>
  <c r="P3024" i="1"/>
  <c r="O3024" i="1"/>
  <c r="T3023" i="1"/>
  <c r="S3023" i="1"/>
  <c r="P3023" i="1"/>
  <c r="O3023" i="1"/>
  <c r="T3022" i="1"/>
  <c r="S3022" i="1"/>
  <c r="P3022" i="1"/>
  <c r="O3022" i="1"/>
  <c r="T3021" i="1"/>
  <c r="S3021" i="1"/>
  <c r="P3021" i="1"/>
  <c r="O3021" i="1"/>
  <c r="T3020" i="1"/>
  <c r="S3020" i="1"/>
  <c r="P3020" i="1"/>
  <c r="O3020" i="1"/>
  <c r="T3019" i="1"/>
  <c r="S3019" i="1"/>
  <c r="P3019" i="1"/>
  <c r="O3019" i="1"/>
  <c r="T3018" i="1"/>
  <c r="S3018" i="1"/>
  <c r="P3018" i="1"/>
  <c r="O3018" i="1"/>
  <c r="T3017" i="1"/>
  <c r="S3017" i="1"/>
  <c r="P3017" i="1"/>
  <c r="O3017" i="1"/>
  <c r="T3016" i="1"/>
  <c r="S3016" i="1"/>
  <c r="P3016" i="1"/>
  <c r="O3016" i="1"/>
  <c r="T3015" i="1"/>
  <c r="S3015" i="1"/>
  <c r="P3015" i="1"/>
  <c r="O3015" i="1"/>
  <c r="T3014" i="1"/>
  <c r="S3014" i="1"/>
  <c r="P3014" i="1"/>
  <c r="O3014" i="1"/>
  <c r="T3013" i="1"/>
  <c r="S3013" i="1"/>
  <c r="P3013" i="1"/>
  <c r="O3013" i="1"/>
  <c r="T3012" i="1"/>
  <c r="S3012" i="1"/>
  <c r="P3012" i="1"/>
  <c r="O3012" i="1"/>
  <c r="T3011" i="1"/>
  <c r="S3011" i="1"/>
  <c r="P3011" i="1"/>
  <c r="O3011" i="1"/>
  <c r="T3010" i="1"/>
  <c r="S3010" i="1"/>
  <c r="P3010" i="1"/>
  <c r="O3010" i="1"/>
  <c r="T3009" i="1"/>
  <c r="S3009" i="1"/>
  <c r="P3009" i="1"/>
  <c r="O3009" i="1"/>
  <c r="T3008" i="1"/>
  <c r="S3008" i="1"/>
  <c r="P3008" i="1"/>
  <c r="O3008" i="1"/>
  <c r="T3007" i="1"/>
  <c r="S3007" i="1"/>
  <c r="P3007" i="1"/>
  <c r="O3007" i="1"/>
  <c r="T3006" i="1"/>
  <c r="S3006" i="1"/>
  <c r="P3006" i="1"/>
  <c r="O3006" i="1"/>
  <c r="T3005" i="1"/>
  <c r="S3005" i="1"/>
  <c r="P3005" i="1"/>
  <c r="O3005" i="1"/>
  <c r="T3004" i="1"/>
  <c r="S3004" i="1"/>
  <c r="P3004" i="1"/>
  <c r="O3004" i="1"/>
  <c r="T3003" i="1"/>
  <c r="S3003" i="1"/>
  <c r="P3003" i="1"/>
  <c r="O3003" i="1"/>
  <c r="T3002" i="1"/>
  <c r="S3002" i="1"/>
  <c r="P3002" i="1"/>
  <c r="O3002" i="1"/>
  <c r="T3001" i="1"/>
  <c r="S3001" i="1"/>
  <c r="P3001" i="1"/>
  <c r="O3001" i="1"/>
  <c r="T3000" i="1"/>
  <c r="S3000" i="1"/>
  <c r="P3000" i="1"/>
  <c r="O3000" i="1"/>
  <c r="T2999" i="1"/>
  <c r="S2999" i="1"/>
  <c r="P2999" i="1"/>
  <c r="O2999" i="1"/>
  <c r="T2998" i="1"/>
  <c r="S2998" i="1"/>
  <c r="P2998" i="1"/>
  <c r="O2998" i="1"/>
  <c r="T2997" i="1"/>
  <c r="S2997" i="1"/>
  <c r="P2997" i="1"/>
  <c r="O2997" i="1"/>
  <c r="T2996" i="1"/>
  <c r="S2996" i="1"/>
  <c r="P2996" i="1"/>
  <c r="O2996" i="1"/>
  <c r="T2995" i="1"/>
  <c r="S2995" i="1"/>
  <c r="P2995" i="1"/>
  <c r="O2995" i="1"/>
  <c r="T2994" i="1"/>
  <c r="S2994" i="1"/>
  <c r="P2994" i="1"/>
  <c r="O2994" i="1"/>
  <c r="T2993" i="1"/>
  <c r="S2993" i="1"/>
  <c r="P2993" i="1"/>
  <c r="O2993" i="1"/>
  <c r="T2992" i="1"/>
  <c r="S2992" i="1"/>
  <c r="P2992" i="1"/>
  <c r="O2992" i="1"/>
  <c r="T2991" i="1"/>
  <c r="S2991" i="1"/>
  <c r="P2991" i="1"/>
  <c r="O2991" i="1"/>
  <c r="T2990" i="1"/>
  <c r="S2990" i="1"/>
  <c r="P2990" i="1"/>
  <c r="O2990" i="1"/>
  <c r="T2989" i="1"/>
  <c r="S2989" i="1"/>
  <c r="P2989" i="1"/>
  <c r="O2989" i="1"/>
  <c r="T2988" i="1"/>
  <c r="S2988" i="1"/>
  <c r="P2988" i="1"/>
  <c r="O2988" i="1"/>
  <c r="T2987" i="1"/>
  <c r="S2987" i="1"/>
  <c r="P2987" i="1"/>
  <c r="O2987" i="1"/>
  <c r="T2986" i="1"/>
  <c r="S2986" i="1"/>
  <c r="P2986" i="1"/>
  <c r="O2986" i="1"/>
  <c r="T2985" i="1"/>
  <c r="S2985" i="1"/>
  <c r="P2985" i="1"/>
  <c r="O2985" i="1"/>
  <c r="T2984" i="1"/>
  <c r="S2984" i="1"/>
  <c r="P2984" i="1"/>
  <c r="O2984" i="1"/>
  <c r="T2983" i="1"/>
  <c r="S2983" i="1"/>
  <c r="P2983" i="1"/>
  <c r="O2983" i="1"/>
  <c r="T2982" i="1"/>
  <c r="S2982" i="1"/>
  <c r="P2982" i="1"/>
  <c r="O2982" i="1"/>
  <c r="T2981" i="1"/>
  <c r="S2981" i="1"/>
  <c r="P2981" i="1"/>
  <c r="O2981" i="1"/>
  <c r="T2980" i="1"/>
  <c r="S2980" i="1"/>
  <c r="P2980" i="1"/>
  <c r="O2980" i="1"/>
  <c r="T2979" i="1"/>
  <c r="S2979" i="1"/>
  <c r="P2979" i="1"/>
  <c r="O2979" i="1"/>
  <c r="T2978" i="1"/>
  <c r="S2978" i="1"/>
  <c r="P2978" i="1"/>
  <c r="O2978" i="1"/>
  <c r="T2977" i="1"/>
  <c r="S2977" i="1"/>
  <c r="P2977" i="1"/>
  <c r="O2977" i="1"/>
  <c r="T2976" i="1"/>
  <c r="S2976" i="1"/>
  <c r="P2976" i="1"/>
  <c r="O2976" i="1"/>
  <c r="T2975" i="1"/>
  <c r="S2975" i="1"/>
  <c r="P2975" i="1"/>
  <c r="O2975" i="1"/>
  <c r="T2974" i="1"/>
  <c r="S2974" i="1"/>
  <c r="P2974" i="1"/>
  <c r="O2974" i="1"/>
  <c r="T2973" i="1"/>
  <c r="S2973" i="1"/>
  <c r="P2973" i="1"/>
  <c r="O2973" i="1"/>
  <c r="T2972" i="1"/>
  <c r="S2972" i="1"/>
  <c r="P2972" i="1"/>
  <c r="O2972" i="1"/>
  <c r="T2971" i="1"/>
  <c r="S2971" i="1"/>
  <c r="P2971" i="1"/>
  <c r="O2971" i="1"/>
  <c r="T2970" i="1"/>
  <c r="S2970" i="1"/>
  <c r="P2970" i="1"/>
  <c r="O2970" i="1"/>
  <c r="T2969" i="1"/>
  <c r="S2969" i="1"/>
  <c r="P2969" i="1"/>
  <c r="O2969" i="1"/>
  <c r="T2968" i="1"/>
  <c r="S2968" i="1"/>
  <c r="P2968" i="1"/>
  <c r="O2968" i="1"/>
  <c r="T2967" i="1"/>
  <c r="S2967" i="1"/>
  <c r="P2967" i="1"/>
  <c r="O2967" i="1"/>
  <c r="T2966" i="1"/>
  <c r="S2966" i="1"/>
  <c r="P2966" i="1"/>
  <c r="O2966" i="1"/>
  <c r="T2965" i="1"/>
  <c r="S2965" i="1"/>
  <c r="P2965" i="1"/>
  <c r="O2965" i="1"/>
  <c r="T2964" i="1"/>
  <c r="S2964" i="1"/>
  <c r="P2964" i="1"/>
  <c r="O2964" i="1"/>
  <c r="T2963" i="1"/>
  <c r="S2963" i="1"/>
  <c r="P2963" i="1"/>
  <c r="O2963" i="1"/>
  <c r="T2962" i="1"/>
  <c r="S2962" i="1"/>
  <c r="P2962" i="1"/>
  <c r="O2962" i="1"/>
  <c r="T2961" i="1"/>
  <c r="S2961" i="1"/>
  <c r="P2961" i="1"/>
  <c r="O2961" i="1"/>
  <c r="T2960" i="1"/>
  <c r="S2960" i="1"/>
  <c r="P2960" i="1"/>
  <c r="O2960" i="1"/>
  <c r="T2959" i="1"/>
  <c r="S2959" i="1"/>
  <c r="P2959" i="1"/>
  <c r="O2959" i="1"/>
  <c r="T2958" i="1"/>
  <c r="S2958" i="1"/>
  <c r="P2958" i="1"/>
  <c r="O2958" i="1"/>
  <c r="T2957" i="1"/>
  <c r="S2957" i="1"/>
  <c r="P2957" i="1"/>
  <c r="O2957" i="1"/>
  <c r="T2956" i="1"/>
  <c r="S2956" i="1"/>
  <c r="P2956" i="1"/>
  <c r="O2956" i="1"/>
  <c r="T2955" i="1"/>
  <c r="S2955" i="1"/>
  <c r="P2955" i="1"/>
  <c r="O2955" i="1"/>
  <c r="T2954" i="1"/>
  <c r="S2954" i="1"/>
  <c r="P2954" i="1"/>
  <c r="O2954" i="1"/>
  <c r="T2953" i="1"/>
  <c r="S2953" i="1"/>
  <c r="P2953" i="1"/>
  <c r="O2953" i="1"/>
  <c r="T2952" i="1"/>
  <c r="S2952" i="1"/>
  <c r="P2952" i="1"/>
  <c r="O2952" i="1"/>
  <c r="T2951" i="1"/>
  <c r="S2951" i="1"/>
  <c r="P2951" i="1"/>
  <c r="O2951" i="1"/>
  <c r="T2950" i="1"/>
  <c r="S2950" i="1"/>
  <c r="P2950" i="1"/>
  <c r="O2950" i="1"/>
  <c r="T2949" i="1"/>
  <c r="S2949" i="1"/>
  <c r="P2949" i="1"/>
  <c r="O2949" i="1"/>
  <c r="T2948" i="1"/>
  <c r="S2948" i="1"/>
  <c r="P2948" i="1"/>
  <c r="O2948" i="1"/>
  <c r="T2947" i="1"/>
  <c r="S2947" i="1"/>
  <c r="P2947" i="1"/>
  <c r="O2947" i="1"/>
  <c r="T2946" i="1"/>
  <c r="S2946" i="1"/>
  <c r="P2946" i="1"/>
  <c r="O2946" i="1"/>
  <c r="T2945" i="1"/>
  <c r="S2945" i="1"/>
  <c r="P2945" i="1"/>
  <c r="O2945" i="1"/>
  <c r="T2944" i="1"/>
  <c r="S2944" i="1"/>
  <c r="P2944" i="1"/>
  <c r="O2944" i="1"/>
  <c r="T2943" i="1"/>
  <c r="S2943" i="1"/>
  <c r="P2943" i="1"/>
  <c r="O2943" i="1"/>
  <c r="T2942" i="1"/>
  <c r="S2942" i="1"/>
  <c r="P2942" i="1"/>
  <c r="O2942" i="1"/>
  <c r="T2941" i="1"/>
  <c r="S2941" i="1"/>
  <c r="P2941" i="1"/>
  <c r="O2941" i="1"/>
  <c r="T2940" i="1"/>
  <c r="S2940" i="1"/>
  <c r="P2940" i="1"/>
  <c r="O2940" i="1"/>
  <c r="T2939" i="1"/>
  <c r="S2939" i="1"/>
  <c r="P2939" i="1"/>
  <c r="O2939" i="1"/>
  <c r="T2938" i="1"/>
  <c r="S2938" i="1"/>
  <c r="P2938" i="1"/>
  <c r="O2938" i="1"/>
  <c r="T2937" i="1"/>
  <c r="S2937" i="1"/>
  <c r="P2937" i="1"/>
  <c r="O2937" i="1"/>
  <c r="T2936" i="1"/>
  <c r="S2936" i="1"/>
  <c r="P2936" i="1"/>
  <c r="O2936" i="1"/>
  <c r="T2935" i="1"/>
  <c r="S2935" i="1"/>
  <c r="P2935" i="1"/>
  <c r="O2935" i="1"/>
  <c r="T2934" i="1"/>
  <c r="S2934" i="1"/>
  <c r="P2934" i="1"/>
  <c r="O2934" i="1"/>
  <c r="T2933" i="1"/>
  <c r="S2933" i="1"/>
  <c r="P2933" i="1"/>
  <c r="O2933" i="1"/>
  <c r="T2932" i="1"/>
  <c r="S2932" i="1"/>
  <c r="P2932" i="1"/>
  <c r="O2932" i="1"/>
  <c r="T2931" i="1"/>
  <c r="S2931" i="1"/>
  <c r="P2931" i="1"/>
  <c r="O2931" i="1"/>
  <c r="T2930" i="1"/>
  <c r="S2930" i="1"/>
  <c r="P2930" i="1"/>
  <c r="O2930" i="1"/>
  <c r="T2929" i="1"/>
  <c r="S2929" i="1"/>
  <c r="P2929" i="1"/>
  <c r="O2929" i="1"/>
  <c r="T2928" i="1"/>
  <c r="S2928" i="1"/>
  <c r="P2928" i="1"/>
  <c r="O2928" i="1"/>
  <c r="T2927" i="1"/>
  <c r="S2927" i="1"/>
  <c r="P2927" i="1"/>
  <c r="O2927" i="1"/>
  <c r="T2926" i="1"/>
  <c r="S2926" i="1"/>
  <c r="P2926" i="1"/>
  <c r="O2926" i="1"/>
  <c r="T2925" i="1"/>
  <c r="S2925" i="1"/>
  <c r="P2925" i="1"/>
  <c r="O2925" i="1"/>
  <c r="T2924" i="1"/>
  <c r="S2924" i="1"/>
  <c r="P2924" i="1"/>
  <c r="O2924" i="1"/>
  <c r="T2923" i="1"/>
  <c r="S2923" i="1"/>
  <c r="P2923" i="1"/>
  <c r="O2923" i="1"/>
  <c r="T2922" i="1"/>
  <c r="S2922" i="1"/>
  <c r="P2922" i="1"/>
  <c r="O2922" i="1"/>
  <c r="T2921" i="1"/>
  <c r="S2921" i="1"/>
  <c r="P2921" i="1"/>
  <c r="O2921" i="1"/>
  <c r="T2920" i="1"/>
  <c r="S2920" i="1"/>
  <c r="P2920" i="1"/>
  <c r="O2920" i="1"/>
  <c r="T2919" i="1"/>
  <c r="S2919" i="1"/>
  <c r="P2919" i="1"/>
  <c r="O2919" i="1"/>
  <c r="T2918" i="1"/>
  <c r="S2918" i="1"/>
  <c r="P2918" i="1"/>
  <c r="O2918" i="1"/>
  <c r="T2917" i="1"/>
  <c r="S2917" i="1"/>
  <c r="P2917" i="1"/>
  <c r="O2917" i="1"/>
  <c r="T2916" i="1"/>
  <c r="S2916" i="1"/>
  <c r="P2916" i="1"/>
  <c r="O2916" i="1"/>
  <c r="T2915" i="1"/>
  <c r="S2915" i="1"/>
  <c r="P2915" i="1"/>
  <c r="O2915" i="1"/>
  <c r="T2914" i="1"/>
  <c r="S2914" i="1"/>
  <c r="P2914" i="1"/>
  <c r="O2914" i="1"/>
  <c r="T2913" i="1"/>
  <c r="S2913" i="1"/>
  <c r="P2913" i="1"/>
  <c r="O2913" i="1"/>
  <c r="T2912" i="1"/>
  <c r="S2912" i="1"/>
  <c r="P2912" i="1"/>
  <c r="O2912" i="1"/>
  <c r="T2911" i="1"/>
  <c r="S2911" i="1"/>
  <c r="P2911" i="1"/>
  <c r="O2911" i="1"/>
  <c r="T2910" i="1"/>
  <c r="S2910" i="1"/>
  <c r="P2910" i="1"/>
  <c r="O2910" i="1"/>
  <c r="T2909" i="1"/>
  <c r="S2909" i="1"/>
  <c r="P2909" i="1"/>
  <c r="O2909" i="1"/>
  <c r="T2908" i="1"/>
  <c r="S2908" i="1"/>
  <c r="P2908" i="1"/>
  <c r="O2908" i="1"/>
  <c r="T2907" i="1"/>
  <c r="S2907" i="1"/>
  <c r="P2907" i="1"/>
  <c r="O2907" i="1"/>
  <c r="T2906" i="1"/>
  <c r="S2906" i="1"/>
  <c r="P2906" i="1"/>
  <c r="O2906" i="1"/>
  <c r="T2905" i="1"/>
  <c r="S2905" i="1"/>
  <c r="P2905" i="1"/>
  <c r="O2905" i="1"/>
  <c r="T2904" i="1"/>
  <c r="S2904" i="1"/>
  <c r="P2904" i="1"/>
  <c r="O2904" i="1"/>
  <c r="T2903" i="1"/>
  <c r="S2903" i="1"/>
  <c r="P2903" i="1"/>
  <c r="O2903" i="1"/>
  <c r="T2902" i="1"/>
  <c r="S2902" i="1"/>
  <c r="P2902" i="1"/>
  <c r="O2902" i="1"/>
  <c r="T2901" i="1"/>
  <c r="S2901" i="1"/>
  <c r="P2901" i="1"/>
  <c r="O2901" i="1"/>
  <c r="T2900" i="1"/>
  <c r="S2900" i="1"/>
  <c r="P2900" i="1"/>
  <c r="O2900" i="1"/>
  <c r="T2899" i="1"/>
  <c r="S2899" i="1"/>
  <c r="P2899" i="1"/>
  <c r="O2899" i="1"/>
  <c r="T2898" i="1"/>
  <c r="S2898" i="1"/>
  <c r="P2898" i="1"/>
  <c r="O2898" i="1"/>
  <c r="T2897" i="1"/>
  <c r="S2897" i="1"/>
  <c r="P2897" i="1"/>
  <c r="O2897" i="1"/>
  <c r="T2896" i="1"/>
  <c r="S2896" i="1"/>
  <c r="P2896" i="1"/>
  <c r="O2896" i="1"/>
  <c r="T2895" i="1"/>
  <c r="S2895" i="1"/>
  <c r="P2895" i="1"/>
  <c r="O2895" i="1"/>
  <c r="T2894" i="1"/>
  <c r="S2894" i="1"/>
  <c r="P2894" i="1"/>
  <c r="O2894" i="1"/>
  <c r="T2893" i="1"/>
  <c r="S2893" i="1"/>
  <c r="P2893" i="1"/>
  <c r="O2893" i="1"/>
  <c r="T2892" i="1"/>
  <c r="S2892" i="1"/>
  <c r="P2892" i="1"/>
  <c r="O2892" i="1"/>
  <c r="T2891" i="1"/>
  <c r="S2891" i="1"/>
  <c r="P2891" i="1"/>
  <c r="O2891" i="1"/>
  <c r="T2890" i="1"/>
  <c r="S2890" i="1"/>
  <c r="P2890" i="1"/>
  <c r="O2890" i="1"/>
  <c r="T2889" i="1"/>
  <c r="S2889" i="1"/>
  <c r="P2889" i="1"/>
  <c r="O2889" i="1"/>
  <c r="T2888" i="1"/>
  <c r="S2888" i="1"/>
  <c r="P2888" i="1"/>
  <c r="O2888" i="1"/>
  <c r="T2887" i="1"/>
  <c r="S2887" i="1"/>
  <c r="P2887" i="1"/>
  <c r="O2887" i="1"/>
  <c r="T2886" i="1"/>
  <c r="S2886" i="1"/>
  <c r="P2886" i="1"/>
  <c r="O2886" i="1"/>
  <c r="T2885" i="1"/>
  <c r="S2885" i="1"/>
  <c r="P2885" i="1"/>
  <c r="O2885" i="1"/>
  <c r="T2884" i="1"/>
  <c r="S2884" i="1"/>
  <c r="P2884" i="1"/>
  <c r="O2884" i="1"/>
  <c r="T2883" i="1"/>
  <c r="S2883" i="1"/>
  <c r="P2883" i="1"/>
  <c r="O2883" i="1"/>
  <c r="T2882" i="1"/>
  <c r="S2882" i="1"/>
  <c r="P2882" i="1"/>
  <c r="O2882" i="1"/>
  <c r="T2881" i="1"/>
  <c r="S2881" i="1"/>
  <c r="P2881" i="1"/>
  <c r="O2881" i="1"/>
  <c r="T2880" i="1"/>
  <c r="S2880" i="1"/>
  <c r="P2880" i="1"/>
  <c r="O2880" i="1"/>
  <c r="T2879" i="1"/>
  <c r="S2879" i="1"/>
  <c r="P2879" i="1"/>
  <c r="O2879" i="1"/>
  <c r="T2878" i="1"/>
  <c r="S2878" i="1"/>
  <c r="P2878" i="1"/>
  <c r="O2878" i="1"/>
  <c r="T2877" i="1"/>
  <c r="S2877" i="1"/>
  <c r="P2877" i="1"/>
  <c r="O2877" i="1"/>
  <c r="T2876" i="1"/>
  <c r="S2876" i="1"/>
  <c r="P2876" i="1"/>
  <c r="O2876" i="1"/>
  <c r="T2875" i="1"/>
  <c r="S2875" i="1"/>
  <c r="P2875" i="1"/>
  <c r="O2875" i="1"/>
  <c r="T2874" i="1"/>
  <c r="S2874" i="1"/>
  <c r="P2874" i="1"/>
  <c r="O2874" i="1"/>
  <c r="T2873" i="1"/>
  <c r="S2873" i="1"/>
  <c r="P2873" i="1"/>
  <c r="O2873" i="1"/>
  <c r="T2872" i="1"/>
  <c r="S2872" i="1"/>
  <c r="P2872" i="1"/>
  <c r="O2872" i="1"/>
  <c r="T2871" i="1"/>
  <c r="S2871" i="1"/>
  <c r="P2871" i="1"/>
  <c r="O2871" i="1"/>
  <c r="T2870" i="1"/>
  <c r="S2870" i="1"/>
  <c r="P2870" i="1"/>
  <c r="O2870" i="1"/>
  <c r="T2869" i="1"/>
  <c r="S2869" i="1"/>
  <c r="P2869" i="1"/>
  <c r="O2869" i="1"/>
  <c r="T2868" i="1"/>
  <c r="S2868" i="1"/>
  <c r="P2868" i="1"/>
  <c r="O2868" i="1"/>
  <c r="T2867" i="1"/>
  <c r="S2867" i="1"/>
  <c r="P2867" i="1"/>
  <c r="O2867" i="1"/>
  <c r="T2866" i="1"/>
  <c r="S2866" i="1"/>
  <c r="P2866" i="1"/>
  <c r="O2866" i="1"/>
  <c r="T2865" i="1"/>
  <c r="S2865" i="1"/>
  <c r="P2865" i="1"/>
  <c r="O2865" i="1"/>
  <c r="T2864" i="1"/>
  <c r="S2864" i="1"/>
  <c r="P2864" i="1"/>
  <c r="O2864" i="1"/>
  <c r="T2863" i="1"/>
  <c r="S2863" i="1"/>
  <c r="P2863" i="1"/>
  <c r="O2863" i="1"/>
  <c r="T2862" i="1"/>
  <c r="S2862" i="1"/>
  <c r="P2862" i="1"/>
  <c r="O2862" i="1"/>
  <c r="T2861" i="1"/>
  <c r="S2861" i="1"/>
  <c r="P2861" i="1"/>
  <c r="O2861" i="1"/>
  <c r="T2860" i="1"/>
  <c r="S2860" i="1"/>
  <c r="P2860" i="1"/>
  <c r="O2860" i="1"/>
  <c r="T2859" i="1"/>
  <c r="S2859" i="1"/>
  <c r="P2859" i="1"/>
  <c r="O2859" i="1"/>
  <c r="T2858" i="1"/>
  <c r="S2858" i="1"/>
  <c r="P2858" i="1"/>
  <c r="O2858" i="1"/>
  <c r="T2857" i="1"/>
  <c r="S2857" i="1"/>
  <c r="P2857" i="1"/>
  <c r="O2857" i="1"/>
  <c r="T2856" i="1"/>
  <c r="S2856" i="1"/>
  <c r="P2856" i="1"/>
  <c r="O2856" i="1"/>
  <c r="T2855" i="1"/>
  <c r="S2855" i="1"/>
  <c r="P2855" i="1"/>
  <c r="O2855" i="1"/>
  <c r="T2854" i="1"/>
  <c r="S2854" i="1"/>
  <c r="P2854" i="1"/>
  <c r="O2854" i="1"/>
  <c r="T2853" i="1"/>
  <c r="S2853" i="1"/>
  <c r="P2853" i="1"/>
  <c r="O2853" i="1"/>
  <c r="T2852" i="1"/>
  <c r="S2852" i="1"/>
  <c r="P2852" i="1"/>
  <c r="O2852" i="1"/>
  <c r="T2851" i="1"/>
  <c r="S2851" i="1"/>
  <c r="P2851" i="1"/>
  <c r="O2851" i="1"/>
  <c r="T2850" i="1"/>
  <c r="S2850" i="1"/>
  <c r="P2850" i="1"/>
  <c r="O2850" i="1"/>
  <c r="T2849" i="1"/>
  <c r="S2849" i="1"/>
  <c r="P2849" i="1"/>
  <c r="O2849" i="1"/>
  <c r="T2848" i="1"/>
  <c r="S2848" i="1"/>
  <c r="P2848" i="1"/>
  <c r="O2848" i="1"/>
  <c r="T2847" i="1"/>
  <c r="S2847" i="1"/>
  <c r="P2847" i="1"/>
  <c r="O2847" i="1"/>
  <c r="T2846" i="1"/>
  <c r="S2846" i="1"/>
  <c r="P2846" i="1"/>
  <c r="O2846" i="1"/>
  <c r="T2845" i="1"/>
  <c r="S2845" i="1"/>
  <c r="P2845" i="1"/>
  <c r="O2845" i="1"/>
  <c r="T2844" i="1"/>
  <c r="S2844" i="1"/>
  <c r="P2844" i="1"/>
  <c r="O2844" i="1"/>
  <c r="T2843" i="1"/>
  <c r="S2843" i="1"/>
  <c r="P2843" i="1"/>
  <c r="O2843" i="1"/>
  <c r="T2842" i="1"/>
  <c r="S2842" i="1"/>
  <c r="P2842" i="1"/>
  <c r="O2842" i="1"/>
  <c r="T2841" i="1"/>
  <c r="S2841" i="1"/>
  <c r="P2841" i="1"/>
  <c r="O2841" i="1"/>
  <c r="T2840" i="1"/>
  <c r="S2840" i="1"/>
  <c r="P2840" i="1"/>
  <c r="O2840" i="1"/>
  <c r="T2839" i="1"/>
  <c r="S2839" i="1"/>
  <c r="P2839" i="1"/>
  <c r="O2839" i="1"/>
  <c r="T2838" i="1"/>
  <c r="S2838" i="1"/>
  <c r="P2838" i="1"/>
  <c r="O2838" i="1"/>
  <c r="T2837" i="1"/>
  <c r="S2837" i="1"/>
  <c r="P2837" i="1"/>
  <c r="O2837" i="1"/>
  <c r="T2836" i="1"/>
  <c r="S2836" i="1"/>
  <c r="P2836" i="1"/>
  <c r="O2836" i="1"/>
  <c r="T2835" i="1"/>
  <c r="S2835" i="1"/>
  <c r="P2835" i="1"/>
  <c r="O2835" i="1"/>
  <c r="T2834" i="1"/>
  <c r="S2834" i="1"/>
  <c r="P2834" i="1"/>
  <c r="O2834" i="1"/>
  <c r="T2833" i="1"/>
  <c r="S2833" i="1"/>
  <c r="P2833" i="1"/>
  <c r="O2833" i="1"/>
  <c r="T2832" i="1"/>
  <c r="S2832" i="1"/>
  <c r="P2832" i="1"/>
  <c r="O2832" i="1"/>
  <c r="T2831" i="1"/>
  <c r="S2831" i="1"/>
  <c r="P2831" i="1"/>
  <c r="O2831" i="1"/>
  <c r="T2830" i="1"/>
  <c r="S2830" i="1"/>
  <c r="P2830" i="1"/>
  <c r="O2830" i="1"/>
  <c r="T2829" i="1"/>
  <c r="S2829" i="1"/>
  <c r="P2829" i="1"/>
  <c r="O2829" i="1"/>
  <c r="T2828" i="1"/>
  <c r="S2828" i="1"/>
  <c r="P2828" i="1"/>
  <c r="O2828" i="1"/>
  <c r="T2827" i="1"/>
  <c r="S2827" i="1"/>
  <c r="P2827" i="1"/>
  <c r="O2827" i="1"/>
  <c r="T2826" i="1"/>
  <c r="S2826" i="1"/>
  <c r="P2826" i="1"/>
  <c r="O2826" i="1"/>
  <c r="T2825" i="1"/>
  <c r="S2825" i="1"/>
  <c r="P2825" i="1"/>
  <c r="O2825" i="1"/>
  <c r="T2824" i="1"/>
  <c r="S2824" i="1"/>
  <c r="P2824" i="1"/>
  <c r="O2824" i="1"/>
  <c r="T2823" i="1"/>
  <c r="S2823" i="1"/>
  <c r="P2823" i="1"/>
  <c r="O2823" i="1"/>
  <c r="T2822" i="1"/>
  <c r="S2822" i="1"/>
  <c r="P2822" i="1"/>
  <c r="O2822" i="1"/>
  <c r="T2821" i="1"/>
  <c r="S2821" i="1"/>
  <c r="P2821" i="1"/>
  <c r="O2821" i="1"/>
  <c r="T2820" i="1"/>
  <c r="S2820" i="1"/>
  <c r="P2820" i="1"/>
  <c r="O2820" i="1"/>
  <c r="T2819" i="1"/>
  <c r="S2819" i="1"/>
  <c r="P2819" i="1"/>
  <c r="O2819" i="1"/>
  <c r="T2818" i="1"/>
  <c r="S2818" i="1"/>
  <c r="P2818" i="1"/>
  <c r="O2818" i="1"/>
  <c r="T2817" i="1"/>
  <c r="S2817" i="1"/>
  <c r="P2817" i="1"/>
  <c r="O2817" i="1"/>
  <c r="T2816" i="1"/>
  <c r="S2816" i="1"/>
  <c r="P2816" i="1"/>
  <c r="O2816" i="1"/>
  <c r="T2815" i="1"/>
  <c r="S2815" i="1"/>
  <c r="P2815" i="1"/>
  <c r="O2815" i="1"/>
  <c r="T2814" i="1"/>
  <c r="S2814" i="1"/>
  <c r="P2814" i="1"/>
  <c r="O2814" i="1"/>
  <c r="T2813" i="1"/>
  <c r="S2813" i="1"/>
  <c r="P2813" i="1"/>
  <c r="O2813" i="1"/>
  <c r="T2812" i="1"/>
  <c r="S2812" i="1"/>
  <c r="P2812" i="1"/>
  <c r="O2812" i="1"/>
  <c r="T2811" i="1"/>
  <c r="S2811" i="1"/>
  <c r="P2811" i="1"/>
  <c r="O2811" i="1"/>
  <c r="T2810" i="1"/>
  <c r="S2810" i="1"/>
  <c r="P2810" i="1"/>
  <c r="O2810" i="1"/>
  <c r="T2809" i="1"/>
  <c r="S2809" i="1"/>
  <c r="P2809" i="1"/>
  <c r="O2809" i="1"/>
  <c r="T2808" i="1"/>
  <c r="S2808" i="1"/>
  <c r="P2808" i="1"/>
  <c r="O2808" i="1"/>
  <c r="T2807" i="1"/>
  <c r="S2807" i="1"/>
  <c r="P2807" i="1"/>
  <c r="O2807" i="1"/>
  <c r="T2806" i="1"/>
  <c r="S2806" i="1"/>
  <c r="P2806" i="1"/>
  <c r="O2806" i="1"/>
  <c r="T2805" i="1"/>
  <c r="S2805" i="1"/>
  <c r="P2805" i="1"/>
  <c r="O2805" i="1"/>
  <c r="T2804" i="1"/>
  <c r="S2804" i="1"/>
  <c r="P2804" i="1"/>
  <c r="O2804" i="1"/>
  <c r="T2803" i="1"/>
  <c r="S2803" i="1"/>
  <c r="P2803" i="1"/>
  <c r="O2803" i="1"/>
  <c r="T2802" i="1"/>
  <c r="S2802" i="1"/>
  <c r="P2802" i="1"/>
  <c r="O2802" i="1"/>
  <c r="T2801" i="1"/>
  <c r="S2801" i="1"/>
  <c r="P2801" i="1"/>
  <c r="O2801" i="1"/>
  <c r="T2800" i="1"/>
  <c r="S2800" i="1"/>
  <c r="P2800" i="1"/>
  <c r="O2800" i="1"/>
  <c r="T2799" i="1"/>
  <c r="S2799" i="1"/>
  <c r="P2799" i="1"/>
  <c r="O2799" i="1"/>
  <c r="T2798" i="1"/>
  <c r="S2798" i="1"/>
  <c r="P2798" i="1"/>
  <c r="O2798" i="1"/>
  <c r="T2797" i="1"/>
  <c r="S2797" i="1"/>
  <c r="P2797" i="1"/>
  <c r="O2797" i="1"/>
  <c r="T2796" i="1"/>
  <c r="S2796" i="1"/>
  <c r="P2796" i="1"/>
  <c r="O2796" i="1"/>
  <c r="T2795" i="1"/>
  <c r="S2795" i="1"/>
  <c r="P2795" i="1"/>
  <c r="O2795" i="1"/>
  <c r="T2794" i="1"/>
  <c r="S2794" i="1"/>
  <c r="P2794" i="1"/>
  <c r="O2794" i="1"/>
  <c r="T2793" i="1"/>
  <c r="S2793" i="1"/>
  <c r="P2793" i="1"/>
  <c r="O2793" i="1"/>
  <c r="T2792" i="1"/>
  <c r="S2792" i="1"/>
  <c r="P2792" i="1"/>
  <c r="O2792" i="1"/>
  <c r="T2791" i="1"/>
  <c r="S2791" i="1"/>
  <c r="P2791" i="1"/>
  <c r="O2791" i="1"/>
  <c r="T2790" i="1"/>
  <c r="S2790" i="1"/>
  <c r="P2790" i="1"/>
  <c r="O2790" i="1"/>
  <c r="T2789" i="1"/>
  <c r="S2789" i="1"/>
  <c r="P2789" i="1"/>
  <c r="O2789" i="1"/>
  <c r="T2788" i="1"/>
  <c r="S2788" i="1"/>
  <c r="P2788" i="1"/>
  <c r="O2788" i="1"/>
  <c r="T2787" i="1"/>
  <c r="S2787" i="1"/>
  <c r="P2787" i="1"/>
  <c r="O2787" i="1"/>
  <c r="T2786" i="1"/>
  <c r="S2786" i="1"/>
  <c r="P2786" i="1"/>
  <c r="O2786" i="1"/>
  <c r="T2785" i="1"/>
  <c r="S2785" i="1"/>
  <c r="P2785" i="1"/>
  <c r="O2785" i="1"/>
  <c r="T2784" i="1"/>
  <c r="S2784" i="1"/>
  <c r="P2784" i="1"/>
  <c r="O2784" i="1"/>
  <c r="T2783" i="1"/>
  <c r="S2783" i="1"/>
  <c r="P2783" i="1"/>
  <c r="O2783" i="1"/>
  <c r="T2782" i="1"/>
  <c r="S2782" i="1"/>
  <c r="P2782" i="1"/>
  <c r="O2782" i="1"/>
  <c r="T2781" i="1"/>
  <c r="S2781" i="1"/>
  <c r="P2781" i="1"/>
  <c r="O2781" i="1"/>
  <c r="T2780" i="1"/>
  <c r="S2780" i="1"/>
  <c r="P2780" i="1"/>
  <c r="O2780" i="1"/>
  <c r="T2779" i="1"/>
  <c r="S2779" i="1"/>
  <c r="P2779" i="1"/>
  <c r="O2779" i="1"/>
  <c r="T2778" i="1"/>
  <c r="S2778" i="1"/>
  <c r="P2778" i="1"/>
  <c r="O2778" i="1"/>
  <c r="T2777" i="1"/>
  <c r="S2777" i="1"/>
  <c r="P2777" i="1"/>
  <c r="O2777" i="1"/>
  <c r="T2776" i="1"/>
  <c r="S2776" i="1"/>
  <c r="P2776" i="1"/>
  <c r="O2776" i="1"/>
  <c r="T2775" i="1"/>
  <c r="S2775" i="1"/>
  <c r="P2775" i="1"/>
  <c r="O2775" i="1"/>
  <c r="T2774" i="1"/>
  <c r="S2774" i="1"/>
  <c r="P2774" i="1"/>
  <c r="O2774" i="1"/>
  <c r="T2773" i="1"/>
  <c r="S2773" i="1"/>
  <c r="P2773" i="1"/>
  <c r="O2773" i="1"/>
  <c r="T2772" i="1"/>
  <c r="S2772" i="1"/>
  <c r="P2772" i="1"/>
  <c r="O2772" i="1"/>
  <c r="T2771" i="1"/>
  <c r="S2771" i="1"/>
  <c r="P2771" i="1"/>
  <c r="O2771" i="1"/>
  <c r="T2770" i="1"/>
  <c r="S2770" i="1"/>
  <c r="P2770" i="1"/>
  <c r="O2770" i="1"/>
  <c r="T2769" i="1"/>
  <c r="S2769" i="1"/>
  <c r="P2769" i="1"/>
  <c r="O2769" i="1"/>
  <c r="T2768" i="1"/>
  <c r="S2768" i="1"/>
  <c r="P2768" i="1"/>
  <c r="O2768" i="1"/>
  <c r="T2767" i="1"/>
  <c r="S2767" i="1"/>
  <c r="P2767" i="1"/>
  <c r="O2767" i="1"/>
  <c r="T2766" i="1"/>
  <c r="S2766" i="1"/>
  <c r="P2766" i="1"/>
  <c r="O2766" i="1"/>
  <c r="T2765" i="1"/>
  <c r="S2765" i="1"/>
  <c r="P2765" i="1"/>
  <c r="O2765" i="1"/>
  <c r="T2764" i="1"/>
  <c r="S2764" i="1"/>
  <c r="P2764" i="1"/>
  <c r="O2764" i="1"/>
  <c r="T2763" i="1"/>
  <c r="S2763" i="1"/>
  <c r="P2763" i="1"/>
  <c r="O2763" i="1"/>
  <c r="T2762" i="1"/>
  <c r="S2762" i="1"/>
  <c r="P2762" i="1"/>
  <c r="O2762" i="1"/>
  <c r="T2761" i="1"/>
  <c r="S2761" i="1"/>
  <c r="P2761" i="1"/>
  <c r="O2761" i="1"/>
  <c r="T2760" i="1"/>
  <c r="S2760" i="1"/>
  <c r="P2760" i="1"/>
  <c r="O2760" i="1"/>
  <c r="T2759" i="1"/>
  <c r="S2759" i="1"/>
  <c r="P2759" i="1"/>
  <c r="O2759" i="1"/>
  <c r="T2758" i="1"/>
  <c r="S2758" i="1"/>
  <c r="P2758" i="1"/>
  <c r="O2758" i="1"/>
  <c r="T2757" i="1"/>
  <c r="S2757" i="1"/>
  <c r="P2757" i="1"/>
  <c r="O2757" i="1"/>
  <c r="T2756" i="1"/>
  <c r="S2756" i="1"/>
  <c r="P2756" i="1"/>
  <c r="O2756" i="1"/>
  <c r="T2755" i="1"/>
  <c r="S2755" i="1"/>
  <c r="P2755" i="1"/>
  <c r="O2755" i="1"/>
  <c r="T2754" i="1"/>
  <c r="S2754" i="1"/>
  <c r="P2754" i="1"/>
  <c r="O2754" i="1"/>
  <c r="T2753" i="1"/>
  <c r="S2753" i="1"/>
  <c r="P2753" i="1"/>
  <c r="O2753" i="1"/>
  <c r="T2752" i="1"/>
  <c r="S2752" i="1"/>
  <c r="P2752" i="1"/>
  <c r="O2752" i="1"/>
  <c r="T2751" i="1"/>
  <c r="S2751" i="1"/>
  <c r="P2751" i="1"/>
  <c r="O2751" i="1"/>
  <c r="T2750" i="1"/>
  <c r="S2750" i="1"/>
  <c r="P2750" i="1"/>
  <c r="O2750" i="1"/>
  <c r="T2749" i="1"/>
  <c r="S2749" i="1"/>
  <c r="P2749" i="1"/>
  <c r="O2749" i="1"/>
  <c r="T2748" i="1"/>
  <c r="S2748" i="1"/>
  <c r="P2748" i="1"/>
  <c r="O2748" i="1"/>
  <c r="T2747" i="1"/>
  <c r="S2747" i="1"/>
  <c r="P2747" i="1"/>
  <c r="O2747" i="1"/>
  <c r="T2746" i="1"/>
  <c r="S2746" i="1"/>
  <c r="P2746" i="1"/>
  <c r="O2746" i="1"/>
  <c r="T2745" i="1"/>
  <c r="S2745" i="1"/>
  <c r="P2745" i="1"/>
  <c r="O2745" i="1"/>
  <c r="T2744" i="1"/>
  <c r="S2744" i="1"/>
  <c r="P2744" i="1"/>
  <c r="O2744" i="1"/>
  <c r="T2743" i="1"/>
  <c r="S2743" i="1"/>
  <c r="P2743" i="1"/>
  <c r="O2743" i="1"/>
  <c r="T2742" i="1"/>
  <c r="S2742" i="1"/>
  <c r="P2742" i="1"/>
  <c r="O2742" i="1"/>
  <c r="T2741" i="1"/>
  <c r="S2741" i="1"/>
  <c r="P2741" i="1"/>
  <c r="O2741" i="1"/>
  <c r="T2740" i="1"/>
  <c r="S2740" i="1"/>
  <c r="P2740" i="1"/>
  <c r="O2740" i="1"/>
  <c r="T2739" i="1"/>
  <c r="S2739" i="1"/>
  <c r="P2739" i="1"/>
  <c r="O2739" i="1"/>
  <c r="T2738" i="1"/>
  <c r="S2738" i="1"/>
  <c r="P2738" i="1"/>
  <c r="O2738" i="1"/>
  <c r="T2737" i="1"/>
  <c r="S2737" i="1"/>
  <c r="P2737" i="1"/>
  <c r="O2737" i="1"/>
  <c r="T2736" i="1"/>
  <c r="S2736" i="1"/>
  <c r="P2736" i="1"/>
  <c r="O2736" i="1"/>
  <c r="T2735" i="1"/>
  <c r="S2735" i="1"/>
  <c r="P2735" i="1"/>
  <c r="O2735" i="1"/>
  <c r="T2734" i="1"/>
  <c r="S2734" i="1"/>
  <c r="P2734" i="1"/>
  <c r="O2734" i="1"/>
  <c r="T2733" i="1"/>
  <c r="S2733" i="1"/>
  <c r="P2733" i="1"/>
  <c r="O2733" i="1"/>
  <c r="T2732" i="1"/>
  <c r="S2732" i="1"/>
  <c r="P2732" i="1"/>
  <c r="O2732" i="1"/>
  <c r="T2731" i="1"/>
  <c r="S2731" i="1"/>
  <c r="P2731" i="1"/>
  <c r="O2731" i="1"/>
  <c r="T2730" i="1"/>
  <c r="S2730" i="1"/>
  <c r="P2730" i="1"/>
  <c r="O2730" i="1"/>
  <c r="T2729" i="1"/>
  <c r="S2729" i="1"/>
  <c r="P2729" i="1"/>
  <c r="O2729" i="1"/>
  <c r="T2728" i="1"/>
  <c r="S2728" i="1"/>
  <c r="P2728" i="1"/>
  <c r="O2728" i="1"/>
  <c r="T2727" i="1"/>
  <c r="S2727" i="1"/>
  <c r="P2727" i="1"/>
  <c r="O2727" i="1"/>
  <c r="T2726" i="1"/>
  <c r="S2726" i="1"/>
  <c r="P2726" i="1"/>
  <c r="O2726" i="1"/>
  <c r="T2725" i="1"/>
  <c r="S2725" i="1"/>
  <c r="P2725" i="1"/>
  <c r="O2725" i="1"/>
  <c r="T2724" i="1"/>
  <c r="S2724" i="1"/>
  <c r="P2724" i="1"/>
  <c r="O2724" i="1"/>
  <c r="T2723" i="1"/>
  <c r="S2723" i="1"/>
  <c r="P2723" i="1"/>
  <c r="O2723" i="1"/>
  <c r="T2722" i="1"/>
  <c r="S2722" i="1"/>
  <c r="P2722" i="1"/>
  <c r="O2722" i="1"/>
  <c r="T2721" i="1"/>
  <c r="S2721" i="1"/>
  <c r="P2721" i="1"/>
  <c r="O2721" i="1"/>
  <c r="T2720" i="1"/>
  <c r="S2720" i="1"/>
  <c r="P2720" i="1"/>
  <c r="O2720" i="1"/>
  <c r="T2719" i="1"/>
  <c r="S2719" i="1"/>
  <c r="P2719" i="1"/>
  <c r="O2719" i="1"/>
  <c r="T2718" i="1"/>
  <c r="S2718" i="1"/>
  <c r="P2718" i="1"/>
  <c r="O2718" i="1"/>
  <c r="T2717" i="1"/>
  <c r="S2717" i="1"/>
  <c r="P2717" i="1"/>
  <c r="O2717" i="1"/>
  <c r="T2716" i="1"/>
  <c r="S2716" i="1"/>
  <c r="P2716" i="1"/>
  <c r="O2716" i="1"/>
  <c r="T2715" i="1"/>
  <c r="S2715" i="1"/>
  <c r="P2715" i="1"/>
  <c r="O2715" i="1"/>
  <c r="T2714" i="1"/>
  <c r="S2714" i="1"/>
  <c r="P2714" i="1"/>
  <c r="O2714" i="1"/>
  <c r="T2713" i="1"/>
  <c r="S2713" i="1"/>
  <c r="P2713" i="1"/>
  <c r="O2713" i="1"/>
  <c r="T2712" i="1"/>
  <c r="S2712" i="1"/>
  <c r="P2712" i="1"/>
  <c r="O2712" i="1"/>
  <c r="T2711" i="1"/>
  <c r="S2711" i="1"/>
  <c r="P2711" i="1"/>
  <c r="O2711" i="1"/>
  <c r="T2710" i="1"/>
  <c r="S2710" i="1"/>
  <c r="P2710" i="1"/>
  <c r="O2710" i="1"/>
  <c r="T2709" i="1"/>
  <c r="S2709" i="1"/>
  <c r="P2709" i="1"/>
  <c r="O2709" i="1"/>
  <c r="T2708" i="1"/>
  <c r="S2708" i="1"/>
  <c r="P2708" i="1"/>
  <c r="O2708" i="1"/>
  <c r="T2707" i="1"/>
  <c r="S2707" i="1"/>
  <c r="P2707" i="1"/>
  <c r="O2707" i="1"/>
  <c r="T2706" i="1"/>
  <c r="S2706" i="1"/>
  <c r="P2706" i="1"/>
  <c r="O2706" i="1"/>
  <c r="T2705" i="1"/>
  <c r="S2705" i="1"/>
  <c r="P2705" i="1"/>
  <c r="O2705" i="1"/>
  <c r="T2704" i="1"/>
  <c r="S2704" i="1"/>
  <c r="P2704" i="1"/>
  <c r="O2704" i="1"/>
  <c r="T2703" i="1"/>
  <c r="S2703" i="1"/>
  <c r="P2703" i="1"/>
  <c r="O2703" i="1"/>
  <c r="T2702" i="1"/>
  <c r="S2702" i="1"/>
  <c r="P2702" i="1"/>
  <c r="O2702" i="1"/>
  <c r="T2701" i="1"/>
  <c r="S2701" i="1"/>
  <c r="P2701" i="1"/>
  <c r="O2701" i="1"/>
  <c r="T2700" i="1"/>
  <c r="S2700" i="1"/>
  <c r="P2700" i="1"/>
  <c r="O2700" i="1"/>
  <c r="T2699" i="1"/>
  <c r="S2699" i="1"/>
  <c r="P2699" i="1"/>
  <c r="O2699" i="1"/>
  <c r="T2698" i="1"/>
  <c r="S2698" i="1"/>
  <c r="P2698" i="1"/>
  <c r="O2698" i="1"/>
  <c r="T2697" i="1"/>
  <c r="S2697" i="1"/>
  <c r="P2697" i="1"/>
  <c r="O2697" i="1"/>
  <c r="T2696" i="1"/>
  <c r="S2696" i="1"/>
  <c r="P2696" i="1"/>
  <c r="O2696" i="1"/>
  <c r="T2695" i="1"/>
  <c r="S2695" i="1"/>
  <c r="P2695" i="1"/>
  <c r="O2695" i="1"/>
  <c r="T2694" i="1"/>
  <c r="S2694" i="1"/>
  <c r="P2694" i="1"/>
  <c r="O2694" i="1"/>
  <c r="T2693" i="1"/>
  <c r="S2693" i="1"/>
  <c r="P2693" i="1"/>
  <c r="O2693" i="1"/>
  <c r="T2692" i="1"/>
  <c r="S2692" i="1"/>
  <c r="P2692" i="1"/>
  <c r="O2692" i="1"/>
  <c r="T2691" i="1"/>
  <c r="S2691" i="1"/>
  <c r="P2691" i="1"/>
  <c r="O2691" i="1"/>
  <c r="T2690" i="1"/>
  <c r="S2690" i="1"/>
  <c r="P2690" i="1"/>
  <c r="O2690" i="1"/>
  <c r="T2689" i="1"/>
  <c r="S2689" i="1"/>
  <c r="P2689" i="1"/>
  <c r="O2689" i="1"/>
  <c r="T2688" i="1"/>
  <c r="S2688" i="1"/>
  <c r="P2688" i="1"/>
  <c r="O2688" i="1"/>
  <c r="T2687" i="1"/>
  <c r="S2687" i="1"/>
  <c r="P2687" i="1"/>
  <c r="O2687" i="1"/>
  <c r="T2686" i="1"/>
  <c r="S2686" i="1"/>
  <c r="P2686" i="1"/>
  <c r="O2686" i="1"/>
  <c r="T2685" i="1"/>
  <c r="S2685" i="1"/>
  <c r="P2685" i="1"/>
  <c r="O2685" i="1"/>
  <c r="T2684" i="1"/>
  <c r="S2684" i="1"/>
  <c r="P2684" i="1"/>
  <c r="O2684" i="1"/>
  <c r="T2683" i="1"/>
  <c r="S2683" i="1"/>
  <c r="P2683" i="1"/>
  <c r="O2683" i="1"/>
  <c r="T2682" i="1"/>
  <c r="S2682" i="1"/>
  <c r="P2682" i="1"/>
  <c r="O2682" i="1"/>
  <c r="T2681" i="1"/>
  <c r="S2681" i="1"/>
  <c r="P2681" i="1"/>
  <c r="O2681" i="1"/>
  <c r="T2680" i="1"/>
  <c r="S2680" i="1"/>
  <c r="P2680" i="1"/>
  <c r="O2680" i="1"/>
  <c r="T2679" i="1"/>
  <c r="S2679" i="1"/>
  <c r="P2679" i="1"/>
  <c r="O2679" i="1"/>
  <c r="T2678" i="1"/>
  <c r="S2678" i="1"/>
  <c r="P2678" i="1"/>
  <c r="O2678" i="1"/>
  <c r="T2677" i="1"/>
  <c r="S2677" i="1"/>
  <c r="P2677" i="1"/>
  <c r="O2677" i="1"/>
  <c r="T2676" i="1"/>
  <c r="S2676" i="1"/>
  <c r="P2676" i="1"/>
  <c r="O2676" i="1"/>
  <c r="T2675" i="1"/>
  <c r="S2675" i="1"/>
  <c r="P2675" i="1"/>
  <c r="O2675" i="1"/>
  <c r="T2674" i="1"/>
  <c r="S2674" i="1"/>
  <c r="P2674" i="1"/>
  <c r="O2674" i="1"/>
  <c r="T2673" i="1"/>
  <c r="S2673" i="1"/>
  <c r="P2673" i="1"/>
  <c r="O2673" i="1"/>
  <c r="T2672" i="1"/>
  <c r="S2672" i="1"/>
  <c r="P2672" i="1"/>
  <c r="O2672" i="1"/>
  <c r="T2671" i="1"/>
  <c r="S2671" i="1"/>
  <c r="P2671" i="1"/>
  <c r="O2671" i="1"/>
  <c r="T2670" i="1"/>
  <c r="S2670" i="1"/>
  <c r="P2670" i="1"/>
  <c r="O2670" i="1"/>
  <c r="T2669" i="1"/>
  <c r="S2669" i="1"/>
  <c r="P2669" i="1"/>
  <c r="O2669" i="1"/>
  <c r="T2668" i="1"/>
  <c r="S2668" i="1"/>
  <c r="P2668" i="1"/>
  <c r="O2668" i="1"/>
  <c r="T2667" i="1"/>
  <c r="S2667" i="1"/>
  <c r="P2667" i="1"/>
  <c r="O2667" i="1"/>
  <c r="T2666" i="1"/>
  <c r="S2666" i="1"/>
  <c r="P2666" i="1"/>
  <c r="O2666" i="1"/>
  <c r="T2665" i="1"/>
  <c r="S2665" i="1"/>
  <c r="P2665" i="1"/>
  <c r="O2665" i="1"/>
  <c r="T2664" i="1"/>
  <c r="S2664" i="1"/>
  <c r="P2664" i="1"/>
  <c r="O2664" i="1"/>
  <c r="T2663" i="1"/>
  <c r="S2663" i="1"/>
  <c r="P2663" i="1"/>
  <c r="O2663" i="1"/>
  <c r="T2662" i="1"/>
  <c r="S2662" i="1"/>
  <c r="P2662" i="1"/>
  <c r="O2662" i="1"/>
  <c r="T2661" i="1"/>
  <c r="S2661" i="1"/>
  <c r="P2661" i="1"/>
  <c r="O2661" i="1"/>
  <c r="T2660" i="1"/>
  <c r="S2660" i="1"/>
  <c r="P2660" i="1"/>
  <c r="O2660" i="1"/>
  <c r="T2659" i="1"/>
  <c r="S2659" i="1"/>
  <c r="P2659" i="1"/>
  <c r="O2659" i="1"/>
  <c r="T2658" i="1"/>
  <c r="S2658" i="1"/>
  <c r="P2658" i="1"/>
  <c r="O2658" i="1"/>
  <c r="T2657" i="1"/>
  <c r="S2657" i="1"/>
  <c r="P2657" i="1"/>
  <c r="O2657" i="1"/>
  <c r="T2656" i="1"/>
  <c r="S2656" i="1"/>
  <c r="P2656" i="1"/>
  <c r="O2656" i="1"/>
  <c r="T2655" i="1"/>
  <c r="S2655" i="1"/>
  <c r="P2655" i="1"/>
  <c r="O2655" i="1"/>
  <c r="T2654" i="1"/>
  <c r="S2654" i="1"/>
  <c r="P2654" i="1"/>
  <c r="O2654" i="1"/>
  <c r="T2653" i="1"/>
  <c r="S2653" i="1"/>
  <c r="P2653" i="1"/>
  <c r="O2653" i="1"/>
  <c r="T2652" i="1"/>
  <c r="S2652" i="1"/>
  <c r="P2652" i="1"/>
  <c r="O2652" i="1"/>
  <c r="T2651" i="1"/>
  <c r="S2651" i="1"/>
  <c r="P2651" i="1"/>
  <c r="O2651" i="1"/>
  <c r="T2650" i="1"/>
  <c r="S2650" i="1"/>
  <c r="P2650" i="1"/>
  <c r="O2650" i="1"/>
  <c r="T2649" i="1"/>
  <c r="S2649" i="1"/>
  <c r="P2649" i="1"/>
  <c r="O2649" i="1"/>
  <c r="T2648" i="1"/>
  <c r="S2648" i="1"/>
  <c r="P2648" i="1"/>
  <c r="O2648" i="1"/>
  <c r="T2647" i="1"/>
  <c r="S2647" i="1"/>
  <c r="P2647" i="1"/>
  <c r="O2647" i="1"/>
  <c r="T2646" i="1"/>
  <c r="S2646" i="1"/>
  <c r="P2646" i="1"/>
  <c r="O2646" i="1"/>
  <c r="T2645" i="1"/>
  <c r="S2645" i="1"/>
  <c r="P2645" i="1"/>
  <c r="O2645" i="1"/>
  <c r="T2644" i="1"/>
  <c r="S2644" i="1"/>
  <c r="P2644" i="1"/>
  <c r="O2644" i="1"/>
  <c r="T2643" i="1"/>
  <c r="S2643" i="1"/>
  <c r="P2643" i="1"/>
  <c r="O2643" i="1"/>
  <c r="T2642" i="1"/>
  <c r="S2642" i="1"/>
  <c r="P2642" i="1"/>
  <c r="O2642" i="1"/>
  <c r="T2641" i="1"/>
  <c r="S2641" i="1"/>
  <c r="P2641" i="1"/>
  <c r="O2641" i="1"/>
  <c r="T2640" i="1"/>
  <c r="S2640" i="1"/>
  <c r="P2640" i="1"/>
  <c r="O2640" i="1"/>
  <c r="T2639" i="1"/>
  <c r="S2639" i="1"/>
  <c r="P2639" i="1"/>
  <c r="O2639" i="1"/>
  <c r="T2638" i="1"/>
  <c r="S2638" i="1"/>
  <c r="P2638" i="1"/>
  <c r="O2638" i="1"/>
  <c r="T2637" i="1"/>
  <c r="S2637" i="1"/>
  <c r="P2637" i="1"/>
  <c r="O2637" i="1"/>
  <c r="T2636" i="1"/>
  <c r="S2636" i="1"/>
  <c r="P2636" i="1"/>
  <c r="O2636" i="1"/>
  <c r="T2635" i="1"/>
  <c r="S2635" i="1"/>
  <c r="P2635" i="1"/>
  <c r="O2635" i="1"/>
  <c r="T2634" i="1"/>
  <c r="S2634" i="1"/>
  <c r="P2634" i="1"/>
  <c r="O2634" i="1"/>
  <c r="T2633" i="1"/>
  <c r="S2633" i="1"/>
  <c r="P2633" i="1"/>
  <c r="O2633" i="1"/>
  <c r="T2632" i="1"/>
  <c r="S2632" i="1"/>
  <c r="P2632" i="1"/>
  <c r="O2632" i="1"/>
  <c r="T2631" i="1"/>
  <c r="S2631" i="1"/>
  <c r="P2631" i="1"/>
  <c r="O2631" i="1"/>
  <c r="T2630" i="1"/>
  <c r="S2630" i="1"/>
  <c r="P2630" i="1"/>
  <c r="O2630" i="1"/>
  <c r="T2629" i="1"/>
  <c r="S2629" i="1"/>
  <c r="P2629" i="1"/>
  <c r="O2629" i="1"/>
  <c r="T2628" i="1"/>
  <c r="S2628" i="1"/>
  <c r="P2628" i="1"/>
  <c r="O2628" i="1"/>
  <c r="T2627" i="1"/>
  <c r="S2627" i="1"/>
  <c r="P2627" i="1"/>
  <c r="O2627" i="1"/>
  <c r="T2626" i="1"/>
  <c r="S2626" i="1"/>
  <c r="P2626" i="1"/>
  <c r="O2626" i="1"/>
  <c r="T2625" i="1"/>
  <c r="S2625" i="1"/>
  <c r="P2625" i="1"/>
  <c r="O2625" i="1"/>
  <c r="T2624" i="1"/>
  <c r="S2624" i="1"/>
  <c r="P2624" i="1"/>
  <c r="O2624" i="1"/>
  <c r="T2623" i="1"/>
  <c r="S2623" i="1"/>
  <c r="P2623" i="1"/>
  <c r="O2623" i="1"/>
  <c r="T2622" i="1"/>
  <c r="S2622" i="1"/>
  <c r="P2622" i="1"/>
  <c r="O2622" i="1"/>
  <c r="T2621" i="1"/>
  <c r="S2621" i="1"/>
  <c r="P2621" i="1"/>
  <c r="O2621" i="1"/>
  <c r="T2620" i="1"/>
  <c r="S2620" i="1"/>
  <c r="P2620" i="1"/>
  <c r="O2620" i="1"/>
  <c r="T2619" i="1"/>
  <c r="S2619" i="1"/>
  <c r="P2619" i="1"/>
  <c r="O2619" i="1"/>
  <c r="T2618" i="1"/>
  <c r="S2618" i="1"/>
  <c r="P2618" i="1"/>
  <c r="O2618" i="1"/>
  <c r="T2617" i="1"/>
  <c r="S2617" i="1"/>
  <c r="P2617" i="1"/>
  <c r="O2617" i="1"/>
  <c r="T2616" i="1"/>
  <c r="S2616" i="1"/>
  <c r="P2616" i="1"/>
  <c r="O2616" i="1"/>
  <c r="T2615" i="1"/>
  <c r="S2615" i="1"/>
  <c r="P2615" i="1"/>
  <c r="O2615" i="1"/>
  <c r="T2614" i="1"/>
  <c r="S2614" i="1"/>
  <c r="P2614" i="1"/>
  <c r="O2614" i="1"/>
  <c r="T2613" i="1"/>
  <c r="S2613" i="1"/>
  <c r="P2613" i="1"/>
  <c r="O2613" i="1"/>
  <c r="T2612" i="1"/>
  <c r="S2612" i="1"/>
  <c r="P2612" i="1"/>
  <c r="O2612" i="1"/>
  <c r="T2611" i="1"/>
  <c r="S2611" i="1"/>
  <c r="P2611" i="1"/>
  <c r="O2611" i="1"/>
  <c r="T2610" i="1"/>
  <c r="S2610" i="1"/>
  <c r="P2610" i="1"/>
  <c r="O2610" i="1"/>
  <c r="T2609" i="1"/>
  <c r="S2609" i="1"/>
  <c r="P2609" i="1"/>
  <c r="O2609" i="1"/>
  <c r="T2608" i="1"/>
  <c r="S2608" i="1"/>
  <c r="P2608" i="1"/>
  <c r="O2608" i="1"/>
  <c r="T2607" i="1"/>
  <c r="S2607" i="1"/>
  <c r="P2607" i="1"/>
  <c r="O2607" i="1"/>
  <c r="T2606" i="1"/>
  <c r="S2606" i="1"/>
  <c r="P2606" i="1"/>
  <c r="O2606" i="1"/>
  <c r="T2605" i="1"/>
  <c r="S2605" i="1"/>
  <c r="P2605" i="1"/>
  <c r="O2605" i="1"/>
  <c r="T2604" i="1"/>
  <c r="S2604" i="1"/>
  <c r="P2604" i="1"/>
  <c r="O2604" i="1"/>
  <c r="T2603" i="1"/>
  <c r="S2603" i="1"/>
  <c r="P2603" i="1"/>
  <c r="O2603" i="1"/>
  <c r="T2602" i="1"/>
  <c r="S2602" i="1"/>
  <c r="P2602" i="1"/>
  <c r="O2602" i="1"/>
  <c r="T2601" i="1"/>
  <c r="S2601" i="1"/>
  <c r="P2601" i="1"/>
  <c r="O2601" i="1"/>
  <c r="T2600" i="1"/>
  <c r="S2600" i="1"/>
  <c r="P2600" i="1"/>
  <c r="O2600" i="1"/>
  <c r="T2599" i="1"/>
  <c r="S2599" i="1"/>
  <c r="P2599" i="1"/>
  <c r="O2599" i="1"/>
  <c r="T2598" i="1"/>
  <c r="S2598" i="1"/>
  <c r="P2598" i="1"/>
  <c r="O2598" i="1"/>
  <c r="T2597" i="1"/>
  <c r="S2597" i="1"/>
  <c r="P2597" i="1"/>
  <c r="O2597" i="1"/>
  <c r="T2596" i="1"/>
  <c r="S2596" i="1"/>
  <c r="P2596" i="1"/>
  <c r="O2596" i="1"/>
  <c r="T2595" i="1"/>
  <c r="S2595" i="1"/>
  <c r="P2595" i="1"/>
  <c r="O2595" i="1"/>
  <c r="T2594" i="1"/>
  <c r="S2594" i="1"/>
  <c r="P2594" i="1"/>
  <c r="O2594" i="1"/>
  <c r="T2593" i="1"/>
  <c r="S2593" i="1"/>
  <c r="P2593" i="1"/>
  <c r="O2593" i="1"/>
  <c r="T2592" i="1"/>
  <c r="S2592" i="1"/>
  <c r="P2592" i="1"/>
  <c r="O2592" i="1"/>
  <c r="T2591" i="1"/>
  <c r="S2591" i="1"/>
  <c r="P2591" i="1"/>
  <c r="O2591" i="1"/>
  <c r="T2590" i="1"/>
  <c r="S2590" i="1"/>
  <c r="P2590" i="1"/>
  <c r="O2590" i="1"/>
  <c r="T2589" i="1"/>
  <c r="S2589" i="1"/>
  <c r="P2589" i="1"/>
  <c r="O2589" i="1"/>
  <c r="T2588" i="1"/>
  <c r="S2588" i="1"/>
  <c r="P2588" i="1"/>
  <c r="O2588" i="1"/>
  <c r="T2587" i="1"/>
  <c r="S2587" i="1"/>
  <c r="P2587" i="1"/>
  <c r="O2587" i="1"/>
  <c r="T2586" i="1"/>
  <c r="S2586" i="1"/>
  <c r="P2586" i="1"/>
  <c r="O2586" i="1"/>
  <c r="T2585" i="1"/>
  <c r="S2585" i="1"/>
  <c r="P2585" i="1"/>
  <c r="O2585" i="1"/>
  <c r="T2584" i="1"/>
  <c r="S2584" i="1"/>
  <c r="P2584" i="1"/>
  <c r="O2584" i="1"/>
  <c r="T2583" i="1"/>
  <c r="S2583" i="1"/>
  <c r="P2583" i="1"/>
  <c r="O2583" i="1"/>
  <c r="T2582" i="1"/>
  <c r="S2582" i="1"/>
  <c r="P2582" i="1"/>
  <c r="O2582" i="1"/>
  <c r="T2581" i="1"/>
  <c r="S2581" i="1"/>
  <c r="P2581" i="1"/>
  <c r="O2581" i="1"/>
  <c r="T2580" i="1"/>
  <c r="S2580" i="1"/>
  <c r="P2580" i="1"/>
  <c r="O2580" i="1"/>
  <c r="T2579" i="1"/>
  <c r="S2579" i="1"/>
  <c r="P2579" i="1"/>
  <c r="O2579" i="1"/>
  <c r="T2578" i="1"/>
  <c r="S2578" i="1"/>
  <c r="P2578" i="1"/>
  <c r="O2578" i="1"/>
  <c r="T2577" i="1"/>
  <c r="S2577" i="1"/>
  <c r="P2577" i="1"/>
  <c r="O2577" i="1"/>
  <c r="T2576" i="1"/>
  <c r="S2576" i="1"/>
  <c r="P2576" i="1"/>
  <c r="O2576" i="1"/>
  <c r="T2575" i="1"/>
  <c r="S2575" i="1"/>
  <c r="P2575" i="1"/>
  <c r="O2575" i="1"/>
  <c r="T2574" i="1"/>
  <c r="S2574" i="1"/>
  <c r="P2574" i="1"/>
  <c r="O2574" i="1"/>
  <c r="T2573" i="1"/>
  <c r="S2573" i="1"/>
  <c r="P2573" i="1"/>
  <c r="O2573" i="1"/>
  <c r="T2572" i="1"/>
  <c r="S2572" i="1"/>
  <c r="P2572" i="1"/>
  <c r="O2572" i="1"/>
  <c r="T2571" i="1"/>
  <c r="S2571" i="1"/>
  <c r="P2571" i="1"/>
  <c r="O2571" i="1"/>
  <c r="T2570" i="1"/>
  <c r="S2570" i="1"/>
  <c r="P2570" i="1"/>
  <c r="O2570" i="1"/>
  <c r="T2569" i="1"/>
  <c r="S2569" i="1"/>
  <c r="P2569" i="1"/>
  <c r="O2569" i="1"/>
  <c r="T2568" i="1"/>
  <c r="S2568" i="1"/>
  <c r="P2568" i="1"/>
  <c r="O2568" i="1"/>
  <c r="T2567" i="1"/>
  <c r="S2567" i="1"/>
  <c r="P2567" i="1"/>
  <c r="O2567" i="1"/>
  <c r="T2566" i="1"/>
  <c r="S2566" i="1"/>
  <c r="P2566" i="1"/>
  <c r="O2566" i="1"/>
  <c r="T2565" i="1"/>
  <c r="S2565" i="1"/>
  <c r="P2565" i="1"/>
  <c r="O2565" i="1"/>
  <c r="T2564" i="1"/>
  <c r="S2564" i="1"/>
  <c r="P2564" i="1"/>
  <c r="O2564" i="1"/>
  <c r="T2563" i="1"/>
  <c r="S2563" i="1"/>
  <c r="P2563" i="1"/>
  <c r="O2563" i="1"/>
  <c r="T2562" i="1"/>
  <c r="S2562" i="1"/>
  <c r="P2562" i="1"/>
  <c r="O2562" i="1"/>
  <c r="T2561" i="1"/>
  <c r="S2561" i="1"/>
  <c r="P2561" i="1"/>
  <c r="O2561" i="1"/>
  <c r="T2560" i="1"/>
  <c r="S2560" i="1"/>
  <c r="P2560" i="1"/>
  <c r="O2560" i="1"/>
  <c r="T2559" i="1"/>
  <c r="S2559" i="1"/>
  <c r="P2559" i="1"/>
  <c r="O2559" i="1"/>
  <c r="T2558" i="1"/>
  <c r="S2558" i="1"/>
  <c r="P2558" i="1"/>
  <c r="O2558" i="1"/>
  <c r="T2557" i="1"/>
  <c r="S2557" i="1"/>
  <c r="P2557" i="1"/>
  <c r="O2557" i="1"/>
  <c r="T2556" i="1"/>
  <c r="S2556" i="1"/>
  <c r="P2556" i="1"/>
  <c r="O2556" i="1"/>
  <c r="T2555" i="1"/>
  <c r="S2555" i="1"/>
  <c r="P2555" i="1"/>
  <c r="O2555" i="1"/>
  <c r="T2554" i="1"/>
  <c r="S2554" i="1"/>
  <c r="P2554" i="1"/>
  <c r="O2554" i="1"/>
  <c r="T2553" i="1"/>
  <c r="S2553" i="1"/>
  <c r="P2553" i="1"/>
  <c r="O2553" i="1"/>
  <c r="T2552" i="1"/>
  <c r="S2552" i="1"/>
  <c r="P2552" i="1"/>
  <c r="O2552" i="1"/>
  <c r="T2551" i="1"/>
  <c r="S2551" i="1"/>
  <c r="P2551" i="1"/>
  <c r="O2551" i="1"/>
  <c r="T2550" i="1"/>
  <c r="S2550" i="1"/>
  <c r="P2550" i="1"/>
  <c r="O2550" i="1"/>
  <c r="T2549" i="1"/>
  <c r="S2549" i="1"/>
  <c r="P2549" i="1"/>
  <c r="O2549" i="1"/>
  <c r="T2548" i="1"/>
  <c r="S2548" i="1"/>
  <c r="P2548" i="1"/>
  <c r="O2548" i="1"/>
  <c r="T2547" i="1"/>
  <c r="S2547" i="1"/>
  <c r="P2547" i="1"/>
  <c r="O2547" i="1"/>
  <c r="T2546" i="1"/>
  <c r="S2546" i="1"/>
  <c r="P2546" i="1"/>
  <c r="O2546" i="1"/>
  <c r="T2545" i="1"/>
  <c r="S2545" i="1"/>
  <c r="P2545" i="1"/>
  <c r="O2545" i="1"/>
  <c r="T2544" i="1"/>
  <c r="S2544" i="1"/>
  <c r="P2544" i="1"/>
  <c r="O2544" i="1"/>
  <c r="T2543" i="1"/>
  <c r="S2543" i="1"/>
  <c r="P2543" i="1"/>
  <c r="O2543" i="1"/>
  <c r="T2542" i="1"/>
  <c r="S2542" i="1"/>
  <c r="P2542" i="1"/>
  <c r="O2542" i="1"/>
  <c r="T2541" i="1"/>
  <c r="S2541" i="1"/>
  <c r="P2541" i="1"/>
  <c r="O2541" i="1"/>
  <c r="T2540" i="1"/>
  <c r="S2540" i="1"/>
  <c r="P2540" i="1"/>
  <c r="O2540" i="1"/>
  <c r="T2539" i="1"/>
  <c r="S2539" i="1"/>
  <c r="P2539" i="1"/>
  <c r="O2539" i="1"/>
  <c r="T2538" i="1"/>
  <c r="S2538" i="1"/>
  <c r="P2538" i="1"/>
  <c r="O2538" i="1"/>
  <c r="T2537" i="1"/>
  <c r="S2537" i="1"/>
  <c r="P2537" i="1"/>
  <c r="O2537" i="1"/>
  <c r="T2536" i="1"/>
  <c r="S2536" i="1"/>
  <c r="P2536" i="1"/>
  <c r="O2536" i="1"/>
  <c r="T2535" i="1"/>
  <c r="S2535" i="1"/>
  <c r="P2535" i="1"/>
  <c r="O2535" i="1"/>
  <c r="T2534" i="1"/>
  <c r="S2534" i="1"/>
  <c r="P2534" i="1"/>
  <c r="O2534" i="1"/>
  <c r="T2533" i="1"/>
  <c r="S2533" i="1"/>
  <c r="P2533" i="1"/>
  <c r="O2533" i="1"/>
  <c r="T2532" i="1"/>
  <c r="S2532" i="1"/>
  <c r="P2532" i="1"/>
  <c r="O2532" i="1"/>
  <c r="T2531" i="1"/>
  <c r="S2531" i="1"/>
  <c r="P2531" i="1"/>
  <c r="O2531" i="1"/>
  <c r="T2530" i="1"/>
  <c r="S2530" i="1"/>
  <c r="P2530" i="1"/>
  <c r="O2530" i="1"/>
  <c r="T2529" i="1"/>
  <c r="S2529" i="1"/>
  <c r="P2529" i="1"/>
  <c r="O2529" i="1"/>
  <c r="T2528" i="1"/>
  <c r="S2528" i="1"/>
  <c r="P2528" i="1"/>
  <c r="O2528" i="1"/>
  <c r="T2527" i="1"/>
  <c r="S2527" i="1"/>
  <c r="P2527" i="1"/>
  <c r="O2527" i="1"/>
  <c r="T2526" i="1"/>
  <c r="S2526" i="1"/>
  <c r="P2526" i="1"/>
  <c r="O2526" i="1"/>
  <c r="T2525" i="1"/>
  <c r="S2525" i="1"/>
  <c r="P2525" i="1"/>
  <c r="O2525" i="1"/>
  <c r="T2524" i="1"/>
  <c r="S2524" i="1"/>
  <c r="P2524" i="1"/>
  <c r="O2524" i="1"/>
  <c r="T2523" i="1"/>
  <c r="S2523" i="1"/>
  <c r="P2523" i="1"/>
  <c r="O2523" i="1"/>
  <c r="T2522" i="1"/>
  <c r="S2522" i="1"/>
  <c r="P2522" i="1"/>
  <c r="O2522" i="1"/>
  <c r="T2521" i="1"/>
  <c r="S2521" i="1"/>
  <c r="P2521" i="1"/>
  <c r="O2521" i="1"/>
  <c r="T2520" i="1"/>
  <c r="S2520" i="1"/>
  <c r="P2520" i="1"/>
  <c r="O2520" i="1"/>
  <c r="T2519" i="1"/>
  <c r="S2519" i="1"/>
  <c r="P2519" i="1"/>
  <c r="O2519" i="1"/>
  <c r="T2518" i="1"/>
  <c r="S2518" i="1"/>
  <c r="P2518" i="1"/>
  <c r="O2518" i="1"/>
  <c r="T2517" i="1"/>
  <c r="S2517" i="1"/>
  <c r="P2517" i="1"/>
  <c r="O2517" i="1"/>
  <c r="T2516" i="1"/>
  <c r="S2516" i="1"/>
  <c r="P2516" i="1"/>
  <c r="O2516" i="1"/>
  <c r="T2515" i="1"/>
  <c r="S2515" i="1"/>
  <c r="P2515" i="1"/>
  <c r="O2515" i="1"/>
  <c r="T2514" i="1"/>
  <c r="S2514" i="1"/>
  <c r="P2514" i="1"/>
  <c r="O2514" i="1"/>
  <c r="T2513" i="1"/>
  <c r="S2513" i="1"/>
  <c r="P2513" i="1"/>
  <c r="O2513" i="1"/>
  <c r="T2512" i="1"/>
  <c r="S2512" i="1"/>
  <c r="P2512" i="1"/>
  <c r="O2512" i="1"/>
  <c r="T2511" i="1"/>
  <c r="S2511" i="1"/>
  <c r="P2511" i="1"/>
  <c r="O2511" i="1"/>
  <c r="T2510" i="1"/>
  <c r="S2510" i="1"/>
  <c r="P2510" i="1"/>
  <c r="O2510" i="1"/>
  <c r="T2509" i="1"/>
  <c r="S2509" i="1"/>
  <c r="P2509" i="1"/>
  <c r="O2509" i="1"/>
  <c r="T2508" i="1"/>
  <c r="S2508" i="1"/>
  <c r="P2508" i="1"/>
  <c r="O2508" i="1"/>
  <c r="T2507" i="1"/>
  <c r="S2507" i="1"/>
  <c r="P2507" i="1"/>
  <c r="O2507" i="1"/>
  <c r="T2506" i="1"/>
  <c r="S2506" i="1"/>
  <c r="P2506" i="1"/>
  <c r="O2506" i="1"/>
  <c r="T2505" i="1"/>
  <c r="S2505" i="1"/>
  <c r="P2505" i="1"/>
  <c r="O2505" i="1"/>
  <c r="T2504" i="1"/>
  <c r="S2504" i="1"/>
  <c r="P2504" i="1"/>
  <c r="O2504" i="1"/>
  <c r="T2503" i="1"/>
  <c r="S2503" i="1"/>
  <c r="P2503" i="1"/>
  <c r="O2503" i="1"/>
  <c r="T2502" i="1"/>
  <c r="S2502" i="1"/>
  <c r="P2502" i="1"/>
  <c r="O2502" i="1"/>
  <c r="T2501" i="1"/>
  <c r="S2501" i="1"/>
  <c r="P2501" i="1"/>
  <c r="O2501" i="1"/>
  <c r="T2500" i="1"/>
  <c r="S2500" i="1"/>
  <c r="P2500" i="1"/>
  <c r="O2500" i="1"/>
  <c r="T2499" i="1"/>
  <c r="S2499" i="1"/>
  <c r="P2499" i="1"/>
  <c r="O2499" i="1"/>
  <c r="T2498" i="1"/>
  <c r="S2498" i="1"/>
  <c r="P2498" i="1"/>
  <c r="O2498" i="1"/>
  <c r="T2497" i="1"/>
  <c r="S2497" i="1"/>
  <c r="P2497" i="1"/>
  <c r="O2497" i="1"/>
  <c r="T2496" i="1"/>
  <c r="S2496" i="1"/>
  <c r="P2496" i="1"/>
  <c r="O2496" i="1"/>
  <c r="T2495" i="1"/>
  <c r="S2495" i="1"/>
  <c r="P2495" i="1"/>
  <c r="O2495" i="1"/>
  <c r="T2494" i="1"/>
  <c r="S2494" i="1"/>
  <c r="P2494" i="1"/>
  <c r="O2494" i="1"/>
  <c r="T2493" i="1"/>
  <c r="S2493" i="1"/>
  <c r="P2493" i="1"/>
  <c r="O2493" i="1"/>
  <c r="T2492" i="1"/>
  <c r="S2492" i="1"/>
  <c r="P2492" i="1"/>
  <c r="O2492" i="1"/>
  <c r="T2491" i="1"/>
  <c r="S2491" i="1"/>
  <c r="P2491" i="1"/>
  <c r="O2491" i="1"/>
  <c r="T2490" i="1"/>
  <c r="S2490" i="1"/>
  <c r="P2490" i="1"/>
  <c r="O2490" i="1"/>
  <c r="T2489" i="1"/>
  <c r="S2489" i="1"/>
  <c r="P2489" i="1"/>
  <c r="O2489" i="1"/>
  <c r="T2488" i="1"/>
  <c r="S2488" i="1"/>
  <c r="P2488" i="1"/>
  <c r="O2488" i="1"/>
  <c r="T2487" i="1"/>
  <c r="S2487" i="1"/>
  <c r="P2487" i="1"/>
  <c r="O2487" i="1"/>
  <c r="T2486" i="1"/>
  <c r="S2486" i="1"/>
  <c r="P2486" i="1"/>
  <c r="O2486" i="1"/>
  <c r="T2485" i="1"/>
  <c r="S2485" i="1"/>
  <c r="P2485" i="1"/>
  <c r="O2485" i="1"/>
  <c r="T2484" i="1"/>
  <c r="S2484" i="1"/>
  <c r="P2484" i="1"/>
  <c r="O2484" i="1"/>
  <c r="T2483" i="1"/>
  <c r="S2483" i="1"/>
  <c r="P2483" i="1"/>
  <c r="O2483" i="1"/>
  <c r="T2482" i="1"/>
  <c r="S2482" i="1"/>
  <c r="P2482" i="1"/>
  <c r="O2482" i="1"/>
  <c r="T2481" i="1"/>
  <c r="S2481" i="1"/>
  <c r="P2481" i="1"/>
  <c r="O2481" i="1"/>
  <c r="T2480" i="1"/>
  <c r="S2480" i="1"/>
  <c r="P2480" i="1"/>
  <c r="O2480" i="1"/>
  <c r="T2479" i="1"/>
  <c r="S2479" i="1"/>
  <c r="P2479" i="1"/>
  <c r="O2479" i="1"/>
  <c r="T2478" i="1"/>
  <c r="S2478" i="1"/>
  <c r="P2478" i="1"/>
  <c r="O2478" i="1"/>
  <c r="T2477" i="1"/>
  <c r="S2477" i="1"/>
  <c r="P2477" i="1"/>
  <c r="O2477" i="1"/>
  <c r="T2476" i="1"/>
  <c r="S2476" i="1"/>
  <c r="P2476" i="1"/>
  <c r="O2476" i="1"/>
  <c r="T2475" i="1"/>
  <c r="S2475" i="1"/>
  <c r="P2475" i="1"/>
  <c r="O2475" i="1"/>
  <c r="T2474" i="1"/>
  <c r="S2474" i="1"/>
  <c r="P2474" i="1"/>
  <c r="O2474" i="1"/>
  <c r="T2473" i="1"/>
  <c r="S2473" i="1"/>
  <c r="P2473" i="1"/>
  <c r="O2473" i="1"/>
  <c r="T2472" i="1"/>
  <c r="S2472" i="1"/>
  <c r="P2472" i="1"/>
  <c r="O2472" i="1"/>
  <c r="T2471" i="1"/>
  <c r="S2471" i="1"/>
  <c r="P2471" i="1"/>
  <c r="O2471" i="1"/>
  <c r="T2470" i="1"/>
  <c r="S2470" i="1"/>
  <c r="P2470" i="1"/>
  <c r="O2470" i="1"/>
  <c r="T2469" i="1"/>
  <c r="S2469" i="1"/>
  <c r="P2469" i="1"/>
  <c r="O2469" i="1"/>
  <c r="T2468" i="1"/>
  <c r="S2468" i="1"/>
  <c r="P2468" i="1"/>
  <c r="O2468" i="1"/>
  <c r="T2467" i="1"/>
  <c r="S2467" i="1"/>
  <c r="P2467" i="1"/>
  <c r="O2467" i="1"/>
  <c r="T2466" i="1"/>
  <c r="S2466" i="1"/>
  <c r="P2466" i="1"/>
  <c r="O2466" i="1"/>
  <c r="T2465" i="1"/>
  <c r="S2465" i="1"/>
  <c r="P2465" i="1"/>
  <c r="O2465" i="1"/>
  <c r="T2464" i="1"/>
  <c r="S2464" i="1"/>
  <c r="P2464" i="1"/>
  <c r="O2464" i="1"/>
  <c r="T2463" i="1"/>
  <c r="S2463" i="1"/>
  <c r="P2463" i="1"/>
  <c r="O2463" i="1"/>
  <c r="T2462" i="1"/>
  <c r="S2462" i="1"/>
  <c r="P2462" i="1"/>
  <c r="O2462" i="1"/>
  <c r="T2461" i="1"/>
  <c r="S2461" i="1"/>
  <c r="P2461" i="1"/>
  <c r="O2461" i="1"/>
  <c r="T2460" i="1"/>
  <c r="S2460" i="1"/>
  <c r="P2460" i="1"/>
  <c r="O2460" i="1"/>
  <c r="T2459" i="1"/>
  <c r="S2459" i="1"/>
  <c r="P2459" i="1"/>
  <c r="O2459" i="1"/>
  <c r="T2458" i="1"/>
  <c r="S2458" i="1"/>
  <c r="P2458" i="1"/>
  <c r="O2458" i="1"/>
  <c r="T2457" i="1"/>
  <c r="S2457" i="1"/>
  <c r="P2457" i="1"/>
  <c r="O2457" i="1"/>
  <c r="T2456" i="1"/>
  <c r="S2456" i="1"/>
  <c r="P2456" i="1"/>
  <c r="O2456" i="1"/>
  <c r="T2455" i="1"/>
  <c r="S2455" i="1"/>
  <c r="P2455" i="1"/>
  <c r="O2455" i="1"/>
  <c r="T2454" i="1"/>
  <c r="S2454" i="1"/>
  <c r="P2454" i="1"/>
  <c r="O2454" i="1"/>
  <c r="T2453" i="1"/>
  <c r="S2453" i="1"/>
  <c r="P2453" i="1"/>
  <c r="O2453" i="1"/>
  <c r="T2452" i="1"/>
  <c r="S2452" i="1"/>
  <c r="P2452" i="1"/>
  <c r="O2452" i="1"/>
  <c r="T2451" i="1"/>
  <c r="S2451" i="1"/>
  <c r="P2451" i="1"/>
  <c r="O2451" i="1"/>
  <c r="T2450" i="1"/>
  <c r="S2450" i="1"/>
  <c r="P2450" i="1"/>
  <c r="O2450" i="1"/>
  <c r="T2449" i="1"/>
  <c r="S2449" i="1"/>
  <c r="P2449" i="1"/>
  <c r="O2449" i="1"/>
  <c r="T2448" i="1"/>
  <c r="S2448" i="1"/>
  <c r="P2448" i="1"/>
  <c r="O2448" i="1"/>
  <c r="T2447" i="1"/>
  <c r="S2447" i="1"/>
  <c r="P2447" i="1"/>
  <c r="O2447" i="1"/>
  <c r="T2446" i="1"/>
  <c r="S2446" i="1"/>
  <c r="P2446" i="1"/>
  <c r="O2446" i="1"/>
  <c r="T2445" i="1"/>
  <c r="S2445" i="1"/>
  <c r="P2445" i="1"/>
  <c r="O2445" i="1"/>
  <c r="T2444" i="1"/>
  <c r="S2444" i="1"/>
  <c r="P2444" i="1"/>
  <c r="O2444" i="1"/>
  <c r="T2443" i="1"/>
  <c r="S2443" i="1"/>
  <c r="P2443" i="1"/>
  <c r="O2443" i="1"/>
  <c r="T2442" i="1"/>
  <c r="S2442" i="1"/>
  <c r="P2442" i="1"/>
  <c r="O2442" i="1"/>
  <c r="T2441" i="1"/>
  <c r="S2441" i="1"/>
  <c r="P2441" i="1"/>
  <c r="O2441" i="1"/>
  <c r="T2440" i="1"/>
  <c r="S2440" i="1"/>
  <c r="P2440" i="1"/>
  <c r="O2440" i="1"/>
  <c r="T2439" i="1"/>
  <c r="S2439" i="1"/>
  <c r="P2439" i="1"/>
  <c r="O2439" i="1"/>
  <c r="T2438" i="1"/>
  <c r="S2438" i="1"/>
  <c r="P2438" i="1"/>
  <c r="O2438" i="1"/>
  <c r="T2437" i="1"/>
  <c r="S2437" i="1"/>
  <c r="P2437" i="1"/>
  <c r="O2437" i="1"/>
  <c r="T2436" i="1"/>
  <c r="S2436" i="1"/>
  <c r="P2436" i="1"/>
  <c r="O2436" i="1"/>
  <c r="T2435" i="1"/>
  <c r="S2435" i="1"/>
  <c r="P2435" i="1"/>
  <c r="O2435" i="1"/>
  <c r="T2434" i="1"/>
  <c r="S2434" i="1"/>
  <c r="P2434" i="1"/>
  <c r="O2434" i="1"/>
  <c r="T2433" i="1"/>
  <c r="S2433" i="1"/>
  <c r="P2433" i="1"/>
  <c r="O2433" i="1"/>
  <c r="T2432" i="1"/>
  <c r="S2432" i="1"/>
  <c r="P2432" i="1"/>
  <c r="O2432" i="1"/>
  <c r="T2431" i="1"/>
  <c r="S2431" i="1"/>
  <c r="P2431" i="1"/>
  <c r="O2431" i="1"/>
  <c r="T2430" i="1"/>
  <c r="S2430" i="1"/>
  <c r="P2430" i="1"/>
  <c r="O2430" i="1"/>
  <c r="T2429" i="1"/>
  <c r="S2429" i="1"/>
  <c r="P2429" i="1"/>
  <c r="O2429" i="1"/>
  <c r="T2428" i="1"/>
  <c r="S2428" i="1"/>
  <c r="P2428" i="1"/>
  <c r="O2428" i="1"/>
  <c r="T2427" i="1"/>
  <c r="S2427" i="1"/>
  <c r="P2427" i="1"/>
  <c r="O2427" i="1"/>
  <c r="T2426" i="1"/>
  <c r="S2426" i="1"/>
  <c r="P2426" i="1"/>
  <c r="O2426" i="1"/>
  <c r="T2425" i="1"/>
  <c r="S2425" i="1"/>
  <c r="P2425" i="1"/>
  <c r="O2425" i="1"/>
  <c r="T2424" i="1"/>
  <c r="S2424" i="1"/>
  <c r="P2424" i="1"/>
  <c r="O2424" i="1"/>
  <c r="T2423" i="1"/>
  <c r="S2423" i="1"/>
  <c r="P2423" i="1"/>
  <c r="O2423" i="1"/>
  <c r="T2422" i="1"/>
  <c r="S2422" i="1"/>
  <c r="P2422" i="1"/>
  <c r="O2422" i="1"/>
  <c r="T2421" i="1"/>
  <c r="S2421" i="1"/>
  <c r="P2421" i="1"/>
  <c r="O2421" i="1"/>
  <c r="T2420" i="1"/>
  <c r="S2420" i="1"/>
  <c r="P2420" i="1"/>
  <c r="O2420" i="1"/>
  <c r="T2419" i="1"/>
  <c r="S2419" i="1"/>
  <c r="P2419" i="1"/>
  <c r="O2419" i="1"/>
  <c r="T2418" i="1"/>
  <c r="S2418" i="1"/>
  <c r="P2418" i="1"/>
  <c r="O2418" i="1"/>
  <c r="T2417" i="1"/>
  <c r="S2417" i="1"/>
  <c r="P2417" i="1"/>
  <c r="O2417" i="1"/>
  <c r="T2416" i="1"/>
  <c r="S2416" i="1"/>
  <c r="P2416" i="1"/>
  <c r="O2416" i="1"/>
  <c r="T2415" i="1"/>
  <c r="S2415" i="1"/>
  <c r="P2415" i="1"/>
  <c r="O2415" i="1"/>
  <c r="T2414" i="1"/>
  <c r="S2414" i="1"/>
  <c r="P2414" i="1"/>
  <c r="O2414" i="1"/>
  <c r="T2413" i="1"/>
  <c r="S2413" i="1"/>
  <c r="P2413" i="1"/>
  <c r="O2413" i="1"/>
  <c r="T2412" i="1"/>
  <c r="S2412" i="1"/>
  <c r="P2412" i="1"/>
  <c r="O2412" i="1"/>
  <c r="T2411" i="1"/>
  <c r="S2411" i="1"/>
  <c r="P2411" i="1"/>
  <c r="O2411" i="1"/>
  <c r="T2410" i="1"/>
  <c r="S2410" i="1"/>
  <c r="P2410" i="1"/>
  <c r="O2410" i="1"/>
  <c r="T2409" i="1"/>
  <c r="S2409" i="1"/>
  <c r="P2409" i="1"/>
  <c r="O2409" i="1"/>
  <c r="T2408" i="1"/>
  <c r="S2408" i="1"/>
  <c r="P2408" i="1"/>
  <c r="O2408" i="1"/>
  <c r="T2407" i="1"/>
  <c r="S2407" i="1"/>
  <c r="P2407" i="1"/>
  <c r="O2407" i="1"/>
  <c r="T2406" i="1"/>
  <c r="S2406" i="1"/>
  <c r="P2406" i="1"/>
  <c r="O2406" i="1"/>
  <c r="T2405" i="1"/>
  <c r="S2405" i="1"/>
  <c r="P2405" i="1"/>
  <c r="O2405" i="1"/>
  <c r="T2404" i="1"/>
  <c r="S2404" i="1"/>
  <c r="P2404" i="1"/>
  <c r="O2404" i="1"/>
  <c r="T2403" i="1"/>
  <c r="S2403" i="1"/>
  <c r="P2403" i="1"/>
  <c r="O2403" i="1"/>
  <c r="T2402" i="1"/>
  <c r="S2402" i="1"/>
  <c r="P2402" i="1"/>
  <c r="O2402" i="1"/>
  <c r="T2401" i="1"/>
  <c r="S2401" i="1"/>
  <c r="P2401" i="1"/>
  <c r="O2401" i="1"/>
  <c r="T2400" i="1"/>
  <c r="S2400" i="1"/>
  <c r="P2400" i="1"/>
  <c r="O2400" i="1"/>
  <c r="T2399" i="1"/>
  <c r="S2399" i="1"/>
  <c r="P2399" i="1"/>
  <c r="O2399" i="1"/>
  <c r="T2398" i="1"/>
  <c r="S2398" i="1"/>
  <c r="P2398" i="1"/>
  <c r="O2398" i="1"/>
  <c r="T2397" i="1"/>
  <c r="S2397" i="1"/>
  <c r="P2397" i="1"/>
  <c r="O2397" i="1"/>
  <c r="T2396" i="1"/>
  <c r="S2396" i="1"/>
  <c r="P2396" i="1"/>
  <c r="O2396" i="1"/>
  <c r="T2395" i="1"/>
  <c r="S2395" i="1"/>
  <c r="P2395" i="1"/>
  <c r="O2395" i="1"/>
  <c r="T2394" i="1"/>
  <c r="S2394" i="1"/>
  <c r="P2394" i="1"/>
  <c r="O2394" i="1"/>
  <c r="T2393" i="1"/>
  <c r="S2393" i="1"/>
  <c r="P2393" i="1"/>
  <c r="O2393" i="1"/>
  <c r="T2392" i="1"/>
  <c r="S2392" i="1"/>
  <c r="P2392" i="1"/>
  <c r="O2392" i="1"/>
  <c r="T2391" i="1"/>
  <c r="S2391" i="1"/>
  <c r="P2391" i="1"/>
  <c r="O2391" i="1"/>
  <c r="T2390" i="1"/>
  <c r="S2390" i="1"/>
  <c r="P2390" i="1"/>
  <c r="O2390" i="1"/>
  <c r="T2389" i="1"/>
  <c r="S2389" i="1"/>
  <c r="P2389" i="1"/>
  <c r="O2389" i="1"/>
  <c r="T2388" i="1"/>
  <c r="S2388" i="1"/>
  <c r="P2388" i="1"/>
  <c r="O2388" i="1"/>
  <c r="T2387" i="1"/>
  <c r="S2387" i="1"/>
  <c r="P2387" i="1"/>
  <c r="O2387" i="1"/>
  <c r="T2386" i="1"/>
  <c r="S2386" i="1"/>
  <c r="P2386" i="1"/>
  <c r="O2386" i="1"/>
  <c r="T2385" i="1"/>
  <c r="S2385" i="1"/>
  <c r="P2385" i="1"/>
  <c r="O2385" i="1"/>
  <c r="T2384" i="1"/>
  <c r="S2384" i="1"/>
  <c r="P2384" i="1"/>
  <c r="O2384" i="1"/>
  <c r="T2383" i="1"/>
  <c r="S2383" i="1"/>
  <c r="P2383" i="1"/>
  <c r="O2383" i="1"/>
  <c r="T2382" i="1"/>
  <c r="S2382" i="1"/>
  <c r="P2382" i="1"/>
  <c r="O2382" i="1"/>
  <c r="T2381" i="1"/>
  <c r="S2381" i="1"/>
  <c r="P2381" i="1"/>
  <c r="O2381" i="1"/>
  <c r="T2380" i="1"/>
  <c r="S2380" i="1"/>
  <c r="P2380" i="1"/>
  <c r="O2380" i="1"/>
  <c r="T2379" i="1"/>
  <c r="S2379" i="1"/>
  <c r="P2379" i="1"/>
  <c r="O2379" i="1"/>
  <c r="T2378" i="1"/>
  <c r="S2378" i="1"/>
  <c r="P2378" i="1"/>
  <c r="O2378" i="1"/>
  <c r="T2377" i="1"/>
  <c r="S2377" i="1"/>
  <c r="P2377" i="1"/>
  <c r="O2377" i="1"/>
  <c r="T2376" i="1"/>
  <c r="S2376" i="1"/>
  <c r="P2376" i="1"/>
  <c r="O2376" i="1"/>
  <c r="T2375" i="1"/>
  <c r="S2375" i="1"/>
  <c r="P2375" i="1"/>
  <c r="O2375" i="1"/>
  <c r="T2374" i="1"/>
  <c r="S2374" i="1"/>
  <c r="P2374" i="1"/>
  <c r="O2374" i="1"/>
  <c r="T2373" i="1"/>
  <c r="S2373" i="1"/>
  <c r="P2373" i="1"/>
  <c r="O2373" i="1"/>
  <c r="T2372" i="1"/>
  <c r="S2372" i="1"/>
  <c r="P2372" i="1"/>
  <c r="O2372" i="1"/>
  <c r="T2371" i="1"/>
  <c r="S2371" i="1"/>
  <c r="P2371" i="1"/>
  <c r="O2371" i="1"/>
  <c r="T2370" i="1"/>
  <c r="S2370" i="1"/>
  <c r="P2370" i="1"/>
  <c r="O2370" i="1"/>
  <c r="T2369" i="1"/>
  <c r="S2369" i="1"/>
  <c r="P2369" i="1"/>
  <c r="O2369" i="1"/>
  <c r="T2368" i="1"/>
  <c r="S2368" i="1"/>
  <c r="P2368" i="1"/>
  <c r="O2368" i="1"/>
  <c r="T2367" i="1"/>
  <c r="S2367" i="1"/>
  <c r="P2367" i="1"/>
  <c r="O2367" i="1"/>
  <c r="T2366" i="1"/>
  <c r="S2366" i="1"/>
  <c r="P2366" i="1"/>
  <c r="O2366" i="1"/>
  <c r="T2365" i="1"/>
  <c r="S2365" i="1"/>
  <c r="P2365" i="1"/>
  <c r="O2365" i="1"/>
  <c r="T2364" i="1"/>
  <c r="S2364" i="1"/>
  <c r="P2364" i="1"/>
  <c r="O2364" i="1"/>
  <c r="T2363" i="1"/>
  <c r="S2363" i="1"/>
  <c r="P2363" i="1"/>
  <c r="O2363" i="1"/>
  <c r="T2362" i="1"/>
  <c r="S2362" i="1"/>
  <c r="P2362" i="1"/>
  <c r="O2362" i="1"/>
  <c r="T2361" i="1"/>
  <c r="S2361" i="1"/>
  <c r="P2361" i="1"/>
  <c r="O2361" i="1"/>
  <c r="T2360" i="1"/>
  <c r="S2360" i="1"/>
  <c r="P2360" i="1"/>
  <c r="O2360" i="1"/>
  <c r="T2359" i="1"/>
  <c r="S2359" i="1"/>
  <c r="P2359" i="1"/>
  <c r="O2359" i="1"/>
  <c r="T2358" i="1"/>
  <c r="S2358" i="1"/>
  <c r="P2358" i="1"/>
  <c r="O2358" i="1"/>
  <c r="T2357" i="1"/>
  <c r="S2357" i="1"/>
  <c r="P2357" i="1"/>
  <c r="O2357" i="1"/>
  <c r="T2356" i="1"/>
  <c r="S2356" i="1"/>
  <c r="P2356" i="1"/>
  <c r="O2356" i="1"/>
  <c r="T2355" i="1"/>
  <c r="S2355" i="1"/>
  <c r="P2355" i="1"/>
  <c r="O2355" i="1"/>
  <c r="T2354" i="1"/>
  <c r="S2354" i="1"/>
  <c r="P2354" i="1"/>
  <c r="O2354" i="1"/>
  <c r="T2353" i="1"/>
  <c r="S2353" i="1"/>
  <c r="P2353" i="1"/>
  <c r="O2353" i="1"/>
  <c r="T2352" i="1"/>
  <c r="S2352" i="1"/>
  <c r="P2352" i="1"/>
  <c r="O2352" i="1"/>
  <c r="T2351" i="1"/>
  <c r="S2351" i="1"/>
  <c r="P2351" i="1"/>
  <c r="O2351" i="1"/>
  <c r="T2350" i="1"/>
  <c r="S2350" i="1"/>
  <c r="P2350" i="1"/>
  <c r="O2350" i="1"/>
  <c r="T2349" i="1"/>
  <c r="S2349" i="1"/>
  <c r="P2349" i="1"/>
  <c r="O2349" i="1"/>
  <c r="T2348" i="1"/>
  <c r="S2348" i="1"/>
  <c r="P2348" i="1"/>
  <c r="O2348" i="1"/>
  <c r="T2347" i="1"/>
  <c r="S2347" i="1"/>
  <c r="P2347" i="1"/>
  <c r="O2347" i="1"/>
  <c r="T2346" i="1"/>
  <c r="S2346" i="1"/>
  <c r="P2346" i="1"/>
  <c r="O2346" i="1"/>
  <c r="T2345" i="1"/>
  <c r="S2345" i="1"/>
  <c r="P2345" i="1"/>
  <c r="O2345" i="1"/>
  <c r="T2344" i="1"/>
  <c r="S2344" i="1"/>
  <c r="P2344" i="1"/>
  <c r="O2344" i="1"/>
  <c r="T2343" i="1"/>
  <c r="S2343" i="1"/>
  <c r="P2343" i="1"/>
  <c r="O2343" i="1"/>
  <c r="T2342" i="1"/>
  <c r="S2342" i="1"/>
  <c r="P2342" i="1"/>
  <c r="O2342" i="1"/>
  <c r="T2341" i="1"/>
  <c r="S2341" i="1"/>
  <c r="P2341" i="1"/>
  <c r="O2341" i="1"/>
  <c r="T2340" i="1"/>
  <c r="S2340" i="1"/>
  <c r="P2340" i="1"/>
  <c r="O2340" i="1"/>
  <c r="T2339" i="1"/>
  <c r="S2339" i="1"/>
  <c r="P2339" i="1"/>
  <c r="O2339" i="1"/>
  <c r="T2338" i="1"/>
  <c r="S2338" i="1"/>
  <c r="P2338" i="1"/>
  <c r="O2338" i="1"/>
  <c r="T2337" i="1"/>
  <c r="S2337" i="1"/>
  <c r="P2337" i="1"/>
  <c r="O2337" i="1"/>
  <c r="T2336" i="1"/>
  <c r="S2336" i="1"/>
  <c r="P2336" i="1"/>
  <c r="O2336" i="1"/>
  <c r="T2335" i="1"/>
  <c r="S2335" i="1"/>
  <c r="P2335" i="1"/>
  <c r="O2335" i="1"/>
  <c r="T2334" i="1"/>
  <c r="S2334" i="1"/>
  <c r="P2334" i="1"/>
  <c r="O2334" i="1"/>
  <c r="T2333" i="1"/>
  <c r="S2333" i="1"/>
  <c r="P2333" i="1"/>
  <c r="O2333" i="1"/>
  <c r="T2332" i="1"/>
  <c r="S2332" i="1"/>
  <c r="P2332" i="1"/>
  <c r="O2332" i="1"/>
  <c r="T2331" i="1"/>
  <c r="S2331" i="1"/>
  <c r="P2331" i="1"/>
  <c r="O2331" i="1"/>
  <c r="T2330" i="1"/>
  <c r="S2330" i="1"/>
  <c r="P2330" i="1"/>
  <c r="O2330" i="1"/>
  <c r="T2329" i="1"/>
  <c r="S2329" i="1"/>
  <c r="P2329" i="1"/>
  <c r="O2329" i="1"/>
  <c r="T2328" i="1"/>
  <c r="S2328" i="1"/>
  <c r="P2328" i="1"/>
  <c r="O2328" i="1"/>
  <c r="T2327" i="1"/>
  <c r="S2327" i="1"/>
  <c r="P2327" i="1"/>
  <c r="O2327" i="1"/>
  <c r="T2326" i="1"/>
  <c r="S2326" i="1"/>
  <c r="P2326" i="1"/>
  <c r="O2326" i="1"/>
  <c r="T2325" i="1"/>
  <c r="S2325" i="1"/>
  <c r="P2325" i="1"/>
  <c r="O2325" i="1"/>
  <c r="T2324" i="1"/>
  <c r="S2324" i="1"/>
  <c r="P2324" i="1"/>
  <c r="O2324" i="1"/>
  <c r="T2323" i="1"/>
  <c r="S2323" i="1"/>
  <c r="P2323" i="1"/>
  <c r="O2323" i="1"/>
  <c r="T2322" i="1"/>
  <c r="S2322" i="1"/>
  <c r="P2322" i="1"/>
  <c r="O2322" i="1"/>
  <c r="T2321" i="1"/>
  <c r="S2321" i="1"/>
  <c r="P2321" i="1"/>
  <c r="O2321" i="1"/>
  <c r="T2320" i="1"/>
  <c r="S2320" i="1"/>
  <c r="P2320" i="1"/>
  <c r="O2320" i="1"/>
  <c r="T2319" i="1"/>
  <c r="S2319" i="1"/>
  <c r="P2319" i="1"/>
  <c r="O2319" i="1"/>
  <c r="T2318" i="1"/>
  <c r="S2318" i="1"/>
  <c r="P2318" i="1"/>
  <c r="O2318" i="1"/>
  <c r="T2317" i="1"/>
  <c r="S2317" i="1"/>
  <c r="P2317" i="1"/>
  <c r="O2317" i="1"/>
  <c r="T2316" i="1"/>
  <c r="S2316" i="1"/>
  <c r="P2316" i="1"/>
  <c r="O2316" i="1"/>
  <c r="T2315" i="1"/>
  <c r="S2315" i="1"/>
  <c r="P2315" i="1"/>
  <c r="O2315" i="1"/>
  <c r="T2314" i="1"/>
  <c r="S2314" i="1"/>
  <c r="P2314" i="1"/>
  <c r="O2314" i="1"/>
  <c r="T2313" i="1"/>
  <c r="S2313" i="1"/>
  <c r="P2313" i="1"/>
  <c r="O2313" i="1"/>
  <c r="T2312" i="1"/>
  <c r="S2312" i="1"/>
  <c r="P2312" i="1"/>
  <c r="O2312" i="1"/>
  <c r="T2311" i="1"/>
  <c r="S2311" i="1"/>
  <c r="P2311" i="1"/>
  <c r="O2311" i="1"/>
  <c r="T2310" i="1"/>
  <c r="S2310" i="1"/>
  <c r="P2310" i="1"/>
  <c r="O2310" i="1"/>
  <c r="T2309" i="1"/>
  <c r="S2309" i="1"/>
  <c r="P2309" i="1"/>
  <c r="O2309" i="1"/>
  <c r="T2308" i="1"/>
  <c r="S2308" i="1"/>
  <c r="P2308" i="1"/>
  <c r="O2308" i="1"/>
  <c r="T2307" i="1"/>
  <c r="S2307" i="1"/>
  <c r="P2307" i="1"/>
  <c r="O2307" i="1"/>
  <c r="T2306" i="1"/>
  <c r="S2306" i="1"/>
  <c r="P2306" i="1"/>
  <c r="O2306" i="1"/>
  <c r="T2305" i="1"/>
  <c r="S2305" i="1"/>
  <c r="P2305" i="1"/>
  <c r="O2305" i="1"/>
  <c r="T2304" i="1"/>
  <c r="S2304" i="1"/>
  <c r="P2304" i="1"/>
  <c r="O2304" i="1"/>
  <c r="T2303" i="1"/>
  <c r="S2303" i="1"/>
  <c r="P2303" i="1"/>
  <c r="O2303" i="1"/>
  <c r="T2302" i="1"/>
  <c r="S2302" i="1"/>
  <c r="P2302" i="1"/>
  <c r="O2302" i="1"/>
  <c r="T2301" i="1"/>
  <c r="S2301" i="1"/>
  <c r="P2301" i="1"/>
  <c r="O2301" i="1"/>
  <c r="T2300" i="1"/>
  <c r="S2300" i="1"/>
  <c r="P2300" i="1"/>
  <c r="O2300" i="1"/>
  <c r="T2299" i="1"/>
  <c r="S2299" i="1"/>
  <c r="P2299" i="1"/>
  <c r="O2299" i="1"/>
  <c r="T2298" i="1"/>
  <c r="S2298" i="1"/>
  <c r="P2298" i="1"/>
  <c r="O2298" i="1"/>
  <c r="T2297" i="1"/>
  <c r="S2297" i="1"/>
  <c r="P2297" i="1"/>
  <c r="O2297" i="1"/>
  <c r="T2296" i="1"/>
  <c r="S2296" i="1"/>
  <c r="P2296" i="1"/>
  <c r="O2296" i="1"/>
  <c r="T2295" i="1"/>
  <c r="S2295" i="1"/>
  <c r="P2295" i="1"/>
  <c r="O2295" i="1"/>
  <c r="T2294" i="1"/>
  <c r="S2294" i="1"/>
  <c r="P2294" i="1"/>
  <c r="O2294" i="1"/>
  <c r="T2293" i="1"/>
  <c r="S2293" i="1"/>
  <c r="P2293" i="1"/>
  <c r="O2293" i="1"/>
  <c r="T2292" i="1"/>
  <c r="S2292" i="1"/>
  <c r="P2292" i="1"/>
  <c r="O2292" i="1"/>
  <c r="T2291" i="1"/>
  <c r="S2291" i="1"/>
  <c r="P2291" i="1"/>
  <c r="O2291" i="1"/>
  <c r="T2290" i="1"/>
  <c r="S2290" i="1"/>
  <c r="P2290" i="1"/>
  <c r="O2290" i="1"/>
  <c r="T2289" i="1"/>
  <c r="S2289" i="1"/>
  <c r="P2289" i="1"/>
  <c r="O2289" i="1"/>
  <c r="T2288" i="1"/>
  <c r="S2288" i="1"/>
  <c r="P2288" i="1"/>
  <c r="O2288" i="1"/>
  <c r="T2287" i="1"/>
  <c r="S2287" i="1"/>
  <c r="P2287" i="1"/>
  <c r="O2287" i="1"/>
  <c r="T2286" i="1"/>
  <c r="S2286" i="1"/>
  <c r="P2286" i="1"/>
  <c r="O2286" i="1"/>
  <c r="T2285" i="1"/>
  <c r="S2285" i="1"/>
  <c r="P2285" i="1"/>
  <c r="O2285" i="1"/>
  <c r="T2284" i="1"/>
  <c r="S2284" i="1"/>
  <c r="P2284" i="1"/>
  <c r="O2284" i="1"/>
  <c r="T2283" i="1"/>
  <c r="S2283" i="1"/>
  <c r="P2283" i="1"/>
  <c r="O2283" i="1"/>
  <c r="T2282" i="1"/>
  <c r="S2282" i="1"/>
  <c r="P2282" i="1"/>
  <c r="O2282" i="1"/>
  <c r="T2281" i="1"/>
  <c r="S2281" i="1"/>
  <c r="P2281" i="1"/>
  <c r="O2281" i="1"/>
  <c r="T2280" i="1"/>
  <c r="S2280" i="1"/>
  <c r="P2280" i="1"/>
  <c r="O2280" i="1"/>
  <c r="T2279" i="1"/>
  <c r="S2279" i="1"/>
  <c r="P2279" i="1"/>
  <c r="O2279" i="1"/>
  <c r="T2278" i="1"/>
  <c r="S2278" i="1"/>
  <c r="P2278" i="1"/>
  <c r="O2278" i="1"/>
  <c r="T2277" i="1"/>
  <c r="S2277" i="1"/>
  <c r="P2277" i="1"/>
  <c r="O2277" i="1"/>
  <c r="T2276" i="1"/>
  <c r="S2276" i="1"/>
  <c r="P2276" i="1"/>
  <c r="O2276" i="1"/>
  <c r="T2275" i="1"/>
  <c r="S2275" i="1"/>
  <c r="P2275" i="1"/>
  <c r="O2275" i="1"/>
  <c r="T2274" i="1"/>
  <c r="S2274" i="1"/>
  <c r="P2274" i="1"/>
  <c r="O2274" i="1"/>
  <c r="T2273" i="1"/>
  <c r="S2273" i="1"/>
  <c r="P2273" i="1"/>
  <c r="O2273" i="1"/>
  <c r="T2272" i="1"/>
  <c r="S2272" i="1"/>
  <c r="P2272" i="1"/>
  <c r="O2272" i="1"/>
  <c r="T2271" i="1"/>
  <c r="S2271" i="1"/>
  <c r="P2271" i="1"/>
  <c r="O2271" i="1"/>
  <c r="T2270" i="1"/>
  <c r="S2270" i="1"/>
  <c r="P2270" i="1"/>
  <c r="O2270" i="1"/>
  <c r="T2269" i="1"/>
  <c r="S2269" i="1"/>
  <c r="P2269" i="1"/>
  <c r="O2269" i="1"/>
  <c r="T2268" i="1"/>
  <c r="S2268" i="1"/>
  <c r="P2268" i="1"/>
  <c r="O2268" i="1"/>
  <c r="T2267" i="1"/>
  <c r="S2267" i="1"/>
  <c r="P2267" i="1"/>
  <c r="O2267" i="1"/>
  <c r="T2266" i="1"/>
  <c r="S2266" i="1"/>
  <c r="P2266" i="1"/>
  <c r="O2266" i="1"/>
  <c r="T2265" i="1"/>
  <c r="S2265" i="1"/>
  <c r="P2265" i="1"/>
  <c r="O2265" i="1"/>
  <c r="T2264" i="1"/>
  <c r="S2264" i="1"/>
  <c r="P2264" i="1"/>
  <c r="O2264" i="1"/>
  <c r="T2263" i="1"/>
  <c r="S2263" i="1"/>
  <c r="P2263" i="1"/>
  <c r="O2263" i="1"/>
  <c r="T2262" i="1"/>
  <c r="S2262" i="1"/>
  <c r="P2262" i="1"/>
  <c r="O2262" i="1"/>
  <c r="T2261" i="1"/>
  <c r="S2261" i="1"/>
  <c r="P2261" i="1"/>
  <c r="O2261" i="1"/>
  <c r="T2260" i="1"/>
  <c r="S2260" i="1"/>
  <c r="P2260" i="1"/>
  <c r="O2260" i="1"/>
  <c r="T2259" i="1"/>
  <c r="S2259" i="1"/>
  <c r="P2259" i="1"/>
  <c r="O2259" i="1"/>
  <c r="T2258" i="1"/>
  <c r="S2258" i="1"/>
  <c r="P2258" i="1"/>
  <c r="O2258" i="1"/>
  <c r="T2257" i="1"/>
  <c r="S2257" i="1"/>
  <c r="P2257" i="1"/>
  <c r="O2257" i="1"/>
  <c r="T2256" i="1"/>
  <c r="S2256" i="1"/>
  <c r="P2256" i="1"/>
  <c r="O2256" i="1"/>
  <c r="T2255" i="1"/>
  <c r="S2255" i="1"/>
  <c r="P2255" i="1"/>
  <c r="O2255" i="1"/>
  <c r="T2254" i="1"/>
  <c r="S2254" i="1"/>
  <c r="P2254" i="1"/>
  <c r="O2254" i="1"/>
  <c r="T2253" i="1"/>
  <c r="S2253" i="1"/>
  <c r="P2253" i="1"/>
  <c r="O2253" i="1"/>
  <c r="T2252" i="1"/>
  <c r="S2252" i="1"/>
  <c r="P2252" i="1"/>
  <c r="O2252" i="1"/>
  <c r="T2251" i="1"/>
  <c r="S2251" i="1"/>
  <c r="P2251" i="1"/>
  <c r="O2251" i="1"/>
  <c r="T2250" i="1"/>
  <c r="S2250" i="1"/>
  <c r="P2250" i="1"/>
  <c r="O2250" i="1"/>
  <c r="T2249" i="1"/>
  <c r="S2249" i="1"/>
  <c r="P2249" i="1"/>
  <c r="O2249" i="1"/>
  <c r="T2248" i="1"/>
  <c r="S2248" i="1"/>
  <c r="P2248" i="1"/>
  <c r="O2248" i="1"/>
  <c r="T2247" i="1"/>
  <c r="S2247" i="1"/>
  <c r="P2247" i="1"/>
  <c r="O2247" i="1"/>
  <c r="T2246" i="1"/>
  <c r="S2246" i="1"/>
  <c r="P2246" i="1"/>
  <c r="O2246" i="1"/>
  <c r="T2245" i="1"/>
  <c r="S2245" i="1"/>
  <c r="P2245" i="1"/>
  <c r="O2245" i="1"/>
  <c r="T2244" i="1"/>
  <c r="S2244" i="1"/>
  <c r="P2244" i="1"/>
  <c r="O2244" i="1"/>
  <c r="T2243" i="1"/>
  <c r="S2243" i="1"/>
  <c r="P2243" i="1"/>
  <c r="O2243" i="1"/>
  <c r="T2242" i="1"/>
  <c r="S2242" i="1"/>
  <c r="P2242" i="1"/>
  <c r="O2242" i="1"/>
  <c r="T2241" i="1"/>
  <c r="S2241" i="1"/>
  <c r="P2241" i="1"/>
  <c r="O2241" i="1"/>
  <c r="T2240" i="1"/>
  <c r="S2240" i="1"/>
  <c r="P2240" i="1"/>
  <c r="O2240" i="1"/>
  <c r="T2239" i="1"/>
  <c r="S2239" i="1"/>
  <c r="P2239" i="1"/>
  <c r="O2239" i="1"/>
  <c r="T2238" i="1"/>
  <c r="S2238" i="1"/>
  <c r="P2238" i="1"/>
  <c r="O2238" i="1"/>
  <c r="T2237" i="1"/>
  <c r="S2237" i="1"/>
  <c r="P2237" i="1"/>
  <c r="O2237" i="1"/>
  <c r="T2236" i="1"/>
  <c r="S2236" i="1"/>
  <c r="P2236" i="1"/>
  <c r="O2236" i="1"/>
  <c r="T2235" i="1"/>
  <c r="S2235" i="1"/>
  <c r="P2235" i="1"/>
  <c r="O2235" i="1"/>
  <c r="T2234" i="1"/>
  <c r="S2234" i="1"/>
  <c r="P2234" i="1"/>
  <c r="O2234" i="1"/>
  <c r="T2233" i="1"/>
  <c r="S2233" i="1"/>
  <c r="P2233" i="1"/>
  <c r="O2233" i="1"/>
  <c r="T2232" i="1"/>
  <c r="S2232" i="1"/>
  <c r="P2232" i="1"/>
  <c r="O2232" i="1"/>
  <c r="T2231" i="1"/>
  <c r="S2231" i="1"/>
  <c r="P2231" i="1"/>
  <c r="O2231" i="1"/>
  <c r="T2230" i="1"/>
  <c r="S2230" i="1"/>
  <c r="P2230" i="1"/>
  <c r="O2230" i="1"/>
  <c r="T2229" i="1"/>
  <c r="S2229" i="1"/>
  <c r="P2229" i="1"/>
  <c r="O2229" i="1"/>
  <c r="T2228" i="1"/>
  <c r="S2228" i="1"/>
  <c r="P2228" i="1"/>
  <c r="O2228" i="1"/>
  <c r="T2227" i="1"/>
  <c r="S2227" i="1"/>
  <c r="P2227" i="1"/>
  <c r="O2227" i="1"/>
  <c r="T2226" i="1"/>
  <c r="S2226" i="1"/>
  <c r="P2226" i="1"/>
  <c r="O2226" i="1"/>
  <c r="T2225" i="1"/>
  <c r="S2225" i="1"/>
  <c r="P2225" i="1"/>
  <c r="O2225" i="1"/>
  <c r="T2224" i="1"/>
  <c r="S2224" i="1"/>
  <c r="P2224" i="1"/>
  <c r="O2224" i="1"/>
  <c r="T2223" i="1"/>
  <c r="S2223" i="1"/>
  <c r="P2223" i="1"/>
  <c r="O2223" i="1"/>
  <c r="T2222" i="1"/>
  <c r="S2222" i="1"/>
  <c r="P2222" i="1"/>
  <c r="O2222" i="1"/>
  <c r="T2221" i="1"/>
  <c r="S2221" i="1"/>
  <c r="P2221" i="1"/>
  <c r="O2221" i="1"/>
  <c r="T2220" i="1"/>
  <c r="S2220" i="1"/>
  <c r="P2220" i="1"/>
  <c r="O2220" i="1"/>
  <c r="T2219" i="1"/>
  <c r="S2219" i="1"/>
  <c r="P2219" i="1"/>
  <c r="O2219" i="1"/>
  <c r="T2218" i="1"/>
  <c r="S2218" i="1"/>
  <c r="P2218" i="1"/>
  <c r="O2218" i="1"/>
  <c r="T2217" i="1"/>
  <c r="S2217" i="1"/>
  <c r="P2217" i="1"/>
  <c r="O2217" i="1"/>
  <c r="T2216" i="1"/>
  <c r="S2216" i="1"/>
  <c r="P2216" i="1"/>
  <c r="O2216" i="1"/>
  <c r="T2215" i="1"/>
  <c r="S2215" i="1"/>
  <c r="P2215" i="1"/>
  <c r="O2215" i="1"/>
  <c r="T2214" i="1"/>
  <c r="S2214" i="1"/>
  <c r="P2214" i="1"/>
  <c r="O2214" i="1"/>
  <c r="T2213" i="1"/>
  <c r="S2213" i="1"/>
  <c r="P2213" i="1"/>
  <c r="O2213" i="1"/>
  <c r="T2212" i="1"/>
  <c r="S2212" i="1"/>
  <c r="P2212" i="1"/>
  <c r="O2212" i="1"/>
  <c r="T2211" i="1"/>
  <c r="S2211" i="1"/>
  <c r="P2211" i="1"/>
  <c r="O2211" i="1"/>
  <c r="T2210" i="1"/>
  <c r="S2210" i="1"/>
  <c r="P2210" i="1"/>
  <c r="O2210" i="1"/>
  <c r="T2209" i="1"/>
  <c r="S2209" i="1"/>
  <c r="P2209" i="1"/>
  <c r="O2209" i="1"/>
  <c r="T2208" i="1"/>
  <c r="S2208" i="1"/>
  <c r="P2208" i="1"/>
  <c r="O2208" i="1"/>
  <c r="T2207" i="1"/>
  <c r="S2207" i="1"/>
  <c r="P2207" i="1"/>
  <c r="O2207" i="1"/>
  <c r="T2206" i="1"/>
  <c r="S2206" i="1"/>
  <c r="P2206" i="1"/>
  <c r="O2206" i="1"/>
  <c r="T2205" i="1"/>
  <c r="S2205" i="1"/>
  <c r="P2205" i="1"/>
  <c r="O2205" i="1"/>
  <c r="T2204" i="1"/>
  <c r="S2204" i="1"/>
  <c r="P2204" i="1"/>
  <c r="O2204" i="1"/>
  <c r="T2203" i="1"/>
  <c r="S2203" i="1"/>
  <c r="P2203" i="1"/>
  <c r="O2203" i="1"/>
  <c r="T2202" i="1"/>
  <c r="S2202" i="1"/>
  <c r="P2202" i="1"/>
  <c r="O2202" i="1"/>
  <c r="T2201" i="1"/>
  <c r="S2201" i="1"/>
  <c r="P2201" i="1"/>
  <c r="O2201" i="1"/>
  <c r="T2200" i="1"/>
  <c r="S2200" i="1"/>
  <c r="P2200" i="1"/>
  <c r="O2200" i="1"/>
  <c r="T2199" i="1"/>
  <c r="S2199" i="1"/>
  <c r="P2199" i="1"/>
  <c r="O2199" i="1"/>
  <c r="T2198" i="1"/>
  <c r="S2198" i="1"/>
  <c r="P2198" i="1"/>
  <c r="O2198" i="1"/>
  <c r="T2197" i="1"/>
  <c r="S2197" i="1"/>
  <c r="P2197" i="1"/>
  <c r="O2197" i="1"/>
  <c r="T2196" i="1"/>
  <c r="S2196" i="1"/>
  <c r="P2196" i="1"/>
  <c r="O2196" i="1"/>
  <c r="T2195" i="1"/>
  <c r="S2195" i="1"/>
  <c r="P2195" i="1"/>
  <c r="O2195" i="1"/>
  <c r="T2194" i="1"/>
  <c r="S2194" i="1"/>
  <c r="P2194" i="1"/>
  <c r="O2194" i="1"/>
  <c r="T2193" i="1"/>
  <c r="S2193" i="1"/>
  <c r="P2193" i="1"/>
  <c r="O2193" i="1"/>
  <c r="T2192" i="1"/>
  <c r="S2192" i="1"/>
  <c r="P2192" i="1"/>
  <c r="O2192" i="1"/>
  <c r="T2191" i="1"/>
  <c r="S2191" i="1"/>
  <c r="P2191" i="1"/>
  <c r="O2191" i="1"/>
  <c r="T2190" i="1"/>
  <c r="S2190" i="1"/>
  <c r="P2190" i="1"/>
  <c r="O2190" i="1"/>
  <c r="T2189" i="1"/>
  <c r="S2189" i="1"/>
  <c r="P2189" i="1"/>
  <c r="O2189" i="1"/>
  <c r="T2188" i="1"/>
  <c r="S2188" i="1"/>
  <c r="P2188" i="1"/>
  <c r="O2188" i="1"/>
  <c r="T2187" i="1"/>
  <c r="S2187" i="1"/>
  <c r="P2187" i="1"/>
  <c r="O2187" i="1"/>
  <c r="T2186" i="1"/>
  <c r="S2186" i="1"/>
  <c r="P2186" i="1"/>
  <c r="O2186" i="1"/>
  <c r="T2185" i="1"/>
  <c r="S2185" i="1"/>
  <c r="P2185" i="1"/>
  <c r="O2185" i="1"/>
  <c r="T2184" i="1"/>
  <c r="S2184" i="1"/>
  <c r="P2184" i="1"/>
  <c r="O2184" i="1"/>
  <c r="T2183" i="1"/>
  <c r="S2183" i="1"/>
  <c r="P2183" i="1"/>
  <c r="O2183" i="1"/>
  <c r="T2182" i="1"/>
  <c r="S2182" i="1"/>
  <c r="P2182" i="1"/>
  <c r="O2182" i="1"/>
  <c r="T2181" i="1"/>
  <c r="S2181" i="1"/>
  <c r="P2181" i="1"/>
  <c r="O2181" i="1"/>
  <c r="T2180" i="1"/>
  <c r="S2180" i="1"/>
  <c r="P2180" i="1"/>
  <c r="O2180" i="1"/>
  <c r="T2179" i="1"/>
  <c r="S2179" i="1"/>
  <c r="P2179" i="1"/>
  <c r="O2179" i="1"/>
  <c r="T2178" i="1"/>
  <c r="S2178" i="1"/>
  <c r="P2178" i="1"/>
  <c r="O2178" i="1"/>
  <c r="T2177" i="1"/>
  <c r="S2177" i="1"/>
  <c r="P2177" i="1"/>
  <c r="O2177" i="1"/>
  <c r="T2176" i="1"/>
  <c r="S2176" i="1"/>
  <c r="P2176" i="1"/>
  <c r="O2176" i="1"/>
  <c r="T2175" i="1"/>
  <c r="S2175" i="1"/>
  <c r="P2175" i="1"/>
  <c r="O2175" i="1"/>
  <c r="T2174" i="1"/>
  <c r="S2174" i="1"/>
  <c r="P2174" i="1"/>
  <c r="O2174" i="1"/>
  <c r="T2173" i="1"/>
  <c r="S2173" i="1"/>
  <c r="P2173" i="1"/>
  <c r="O2173" i="1"/>
  <c r="T2172" i="1"/>
  <c r="S2172" i="1"/>
  <c r="P2172" i="1"/>
  <c r="O2172" i="1"/>
  <c r="T2171" i="1"/>
  <c r="S2171" i="1"/>
  <c r="P2171" i="1"/>
  <c r="O2171" i="1"/>
  <c r="T2170" i="1"/>
  <c r="S2170" i="1"/>
  <c r="P2170" i="1"/>
  <c r="O2170" i="1"/>
  <c r="T2169" i="1"/>
  <c r="S2169" i="1"/>
  <c r="P2169" i="1"/>
  <c r="O2169" i="1"/>
  <c r="T2168" i="1"/>
  <c r="S2168" i="1"/>
  <c r="P2168" i="1"/>
  <c r="O2168" i="1"/>
  <c r="T2167" i="1"/>
  <c r="S2167" i="1"/>
  <c r="P2167" i="1"/>
  <c r="O2167" i="1"/>
  <c r="T2166" i="1"/>
  <c r="S2166" i="1"/>
  <c r="P2166" i="1"/>
  <c r="O2166" i="1"/>
  <c r="T2165" i="1"/>
  <c r="S2165" i="1"/>
  <c r="P2165" i="1"/>
  <c r="O2165" i="1"/>
  <c r="T2164" i="1"/>
  <c r="S2164" i="1"/>
  <c r="P2164" i="1"/>
  <c r="O2164" i="1"/>
  <c r="T2163" i="1"/>
  <c r="S2163" i="1"/>
  <c r="P2163" i="1"/>
  <c r="O2163" i="1"/>
  <c r="T2162" i="1"/>
  <c r="S2162" i="1"/>
  <c r="P2162" i="1"/>
  <c r="O2162" i="1"/>
  <c r="T2161" i="1"/>
  <c r="S2161" i="1"/>
  <c r="P2161" i="1"/>
  <c r="O2161" i="1"/>
  <c r="T2160" i="1"/>
  <c r="S2160" i="1"/>
  <c r="P2160" i="1"/>
  <c r="O2160" i="1"/>
  <c r="T2159" i="1"/>
  <c r="S2159" i="1"/>
  <c r="P2159" i="1"/>
  <c r="O2159" i="1"/>
  <c r="T2158" i="1"/>
  <c r="S2158" i="1"/>
  <c r="P2158" i="1"/>
  <c r="O2158" i="1"/>
  <c r="T2157" i="1"/>
  <c r="S2157" i="1"/>
  <c r="P2157" i="1"/>
  <c r="O2157" i="1"/>
  <c r="T2156" i="1"/>
  <c r="S2156" i="1"/>
  <c r="P2156" i="1"/>
  <c r="O2156" i="1"/>
  <c r="T2155" i="1"/>
  <c r="S2155" i="1"/>
  <c r="P2155" i="1"/>
  <c r="O2155" i="1"/>
  <c r="T2154" i="1"/>
  <c r="S2154" i="1"/>
  <c r="P2154" i="1"/>
  <c r="O2154" i="1"/>
  <c r="T2153" i="1"/>
  <c r="S2153" i="1"/>
  <c r="P2153" i="1"/>
  <c r="O2153" i="1"/>
  <c r="T2152" i="1"/>
  <c r="S2152" i="1"/>
  <c r="P2152" i="1"/>
  <c r="O2152" i="1"/>
  <c r="T2151" i="1"/>
  <c r="S2151" i="1"/>
  <c r="P2151" i="1"/>
  <c r="O2151" i="1"/>
  <c r="T2150" i="1"/>
  <c r="S2150" i="1"/>
  <c r="P2150" i="1"/>
  <c r="O2150" i="1"/>
  <c r="T2149" i="1"/>
  <c r="S2149" i="1"/>
  <c r="P2149" i="1"/>
  <c r="O2149" i="1"/>
  <c r="T2148" i="1"/>
  <c r="S2148" i="1"/>
  <c r="P2148" i="1"/>
  <c r="O2148" i="1"/>
  <c r="T2147" i="1"/>
  <c r="S2147" i="1"/>
  <c r="P2147" i="1"/>
  <c r="O2147" i="1"/>
  <c r="T2146" i="1"/>
  <c r="S2146" i="1"/>
  <c r="P2146" i="1"/>
  <c r="O2146" i="1"/>
  <c r="T2145" i="1"/>
  <c r="S2145" i="1"/>
  <c r="P2145" i="1"/>
  <c r="O2145" i="1"/>
  <c r="T2144" i="1"/>
  <c r="S2144" i="1"/>
  <c r="P2144" i="1"/>
  <c r="O2144" i="1"/>
  <c r="T2143" i="1"/>
  <c r="S2143" i="1"/>
  <c r="P2143" i="1"/>
  <c r="O2143" i="1"/>
  <c r="T2142" i="1"/>
  <c r="S2142" i="1"/>
  <c r="P2142" i="1"/>
  <c r="O2142" i="1"/>
  <c r="T2141" i="1"/>
  <c r="S2141" i="1"/>
  <c r="P2141" i="1"/>
  <c r="O2141" i="1"/>
  <c r="T2140" i="1"/>
  <c r="S2140" i="1"/>
  <c r="P2140" i="1"/>
  <c r="O2140" i="1"/>
  <c r="T2139" i="1"/>
  <c r="S2139" i="1"/>
  <c r="P2139" i="1"/>
  <c r="O2139" i="1"/>
  <c r="T2138" i="1"/>
  <c r="S2138" i="1"/>
  <c r="P2138" i="1"/>
  <c r="O2138" i="1"/>
  <c r="T2137" i="1"/>
  <c r="S2137" i="1"/>
  <c r="P2137" i="1"/>
  <c r="O2137" i="1"/>
  <c r="T2136" i="1"/>
  <c r="S2136" i="1"/>
  <c r="P2136" i="1"/>
  <c r="O2136" i="1"/>
  <c r="T2135" i="1"/>
  <c r="S2135" i="1"/>
  <c r="P2135" i="1"/>
  <c r="O2135" i="1"/>
  <c r="T2134" i="1"/>
  <c r="S2134" i="1"/>
  <c r="P2134" i="1"/>
  <c r="O2134" i="1"/>
  <c r="T2133" i="1"/>
  <c r="S2133" i="1"/>
  <c r="P2133" i="1"/>
  <c r="O2133" i="1"/>
  <c r="T2132" i="1"/>
  <c r="S2132" i="1"/>
  <c r="P2132" i="1"/>
  <c r="O2132" i="1"/>
  <c r="T2131" i="1"/>
  <c r="S2131" i="1"/>
  <c r="P2131" i="1"/>
  <c r="O2131" i="1"/>
  <c r="T2130" i="1"/>
  <c r="S2130" i="1"/>
  <c r="P2130" i="1"/>
  <c r="O2130" i="1"/>
  <c r="T2129" i="1"/>
  <c r="S2129" i="1"/>
  <c r="P2129" i="1"/>
  <c r="O2129" i="1"/>
  <c r="T2128" i="1"/>
  <c r="S2128" i="1"/>
  <c r="P2128" i="1"/>
  <c r="O2128" i="1"/>
  <c r="T2127" i="1"/>
  <c r="S2127" i="1"/>
  <c r="P2127" i="1"/>
  <c r="O2127" i="1"/>
  <c r="T2126" i="1"/>
  <c r="S2126" i="1"/>
  <c r="P2126" i="1"/>
  <c r="O2126" i="1"/>
  <c r="T2125" i="1"/>
  <c r="S2125" i="1"/>
  <c r="P2125" i="1"/>
  <c r="O2125" i="1"/>
  <c r="T2124" i="1"/>
  <c r="S2124" i="1"/>
  <c r="P2124" i="1"/>
  <c r="O2124" i="1"/>
  <c r="T2123" i="1"/>
  <c r="S2123" i="1"/>
  <c r="P2123" i="1"/>
  <c r="O2123" i="1"/>
  <c r="T2122" i="1"/>
  <c r="S2122" i="1"/>
  <c r="P2122" i="1"/>
  <c r="O2122" i="1"/>
  <c r="T2121" i="1"/>
  <c r="S2121" i="1"/>
  <c r="P2121" i="1"/>
  <c r="O2121" i="1"/>
  <c r="T2120" i="1"/>
  <c r="S2120" i="1"/>
  <c r="P2120" i="1"/>
  <c r="O2120" i="1"/>
  <c r="T2119" i="1"/>
  <c r="S2119" i="1"/>
  <c r="P2119" i="1"/>
  <c r="O2119" i="1"/>
  <c r="T2118" i="1"/>
  <c r="S2118" i="1"/>
  <c r="P2118" i="1"/>
  <c r="O2118" i="1"/>
  <c r="T2117" i="1"/>
  <c r="S2117" i="1"/>
  <c r="P2117" i="1"/>
  <c r="O2117" i="1"/>
  <c r="T2116" i="1"/>
  <c r="S2116" i="1"/>
  <c r="P2116" i="1"/>
  <c r="O2116" i="1"/>
  <c r="T2115" i="1"/>
  <c r="S2115" i="1"/>
  <c r="P2115" i="1"/>
  <c r="O2115" i="1"/>
  <c r="T2114" i="1"/>
  <c r="S2114" i="1"/>
  <c r="P2114" i="1"/>
  <c r="O2114" i="1"/>
  <c r="T2113" i="1"/>
  <c r="S2113" i="1"/>
  <c r="P2113" i="1"/>
  <c r="O2113" i="1"/>
  <c r="T2112" i="1"/>
  <c r="S2112" i="1"/>
  <c r="P2112" i="1"/>
  <c r="O2112" i="1"/>
  <c r="T2111" i="1"/>
  <c r="S2111" i="1"/>
  <c r="P2111" i="1"/>
  <c r="O2111" i="1"/>
  <c r="T2110" i="1"/>
  <c r="S2110" i="1"/>
  <c r="P2110" i="1"/>
  <c r="O2110" i="1"/>
  <c r="T2109" i="1"/>
  <c r="S2109" i="1"/>
  <c r="P2109" i="1"/>
  <c r="O2109" i="1"/>
  <c r="T2108" i="1"/>
  <c r="S2108" i="1"/>
  <c r="P2108" i="1"/>
  <c r="O2108" i="1"/>
  <c r="T2107" i="1"/>
  <c r="S2107" i="1"/>
  <c r="P2107" i="1"/>
  <c r="O2107" i="1"/>
  <c r="T2106" i="1"/>
  <c r="S2106" i="1"/>
  <c r="P2106" i="1"/>
  <c r="O2106" i="1"/>
  <c r="T2105" i="1"/>
  <c r="S2105" i="1"/>
  <c r="P2105" i="1"/>
  <c r="O2105" i="1"/>
  <c r="T2104" i="1"/>
  <c r="S2104" i="1"/>
  <c r="P2104" i="1"/>
  <c r="O2104" i="1"/>
  <c r="T2103" i="1"/>
  <c r="S2103" i="1"/>
  <c r="P2103" i="1"/>
  <c r="O2103" i="1"/>
  <c r="T2102" i="1"/>
  <c r="S2102" i="1"/>
  <c r="P2102" i="1"/>
  <c r="O2102" i="1"/>
  <c r="T2101" i="1"/>
  <c r="S2101" i="1"/>
  <c r="P2101" i="1"/>
  <c r="O2101" i="1"/>
  <c r="T2100" i="1"/>
  <c r="S2100" i="1"/>
  <c r="P2100" i="1"/>
  <c r="O2100" i="1"/>
  <c r="T2099" i="1"/>
  <c r="S2099" i="1"/>
  <c r="P2099" i="1"/>
  <c r="O2099" i="1"/>
  <c r="T2098" i="1"/>
  <c r="S2098" i="1"/>
  <c r="P2098" i="1"/>
  <c r="O2098" i="1"/>
  <c r="T2097" i="1"/>
  <c r="S2097" i="1"/>
  <c r="P2097" i="1"/>
  <c r="O2097" i="1"/>
  <c r="T2096" i="1"/>
  <c r="S2096" i="1"/>
  <c r="P2096" i="1"/>
  <c r="O2096" i="1"/>
  <c r="T2095" i="1"/>
  <c r="S2095" i="1"/>
  <c r="P2095" i="1"/>
  <c r="O2095" i="1"/>
  <c r="T2094" i="1"/>
  <c r="S2094" i="1"/>
  <c r="P2094" i="1"/>
  <c r="O2094" i="1"/>
  <c r="T2093" i="1"/>
  <c r="S2093" i="1"/>
  <c r="P2093" i="1"/>
  <c r="O2093" i="1"/>
  <c r="T2092" i="1"/>
  <c r="S2092" i="1"/>
  <c r="P2092" i="1"/>
  <c r="O2092" i="1"/>
  <c r="T2091" i="1"/>
  <c r="S2091" i="1"/>
  <c r="P2091" i="1"/>
  <c r="O2091" i="1"/>
  <c r="T2090" i="1"/>
  <c r="S2090" i="1"/>
  <c r="P2090" i="1"/>
  <c r="O2090" i="1"/>
  <c r="T2089" i="1"/>
  <c r="S2089" i="1"/>
  <c r="P2089" i="1"/>
  <c r="O2089" i="1"/>
  <c r="T2088" i="1"/>
  <c r="S2088" i="1"/>
  <c r="P2088" i="1"/>
  <c r="O2088" i="1"/>
  <c r="T2087" i="1"/>
  <c r="S2087" i="1"/>
  <c r="P2087" i="1"/>
  <c r="O2087" i="1"/>
  <c r="T2086" i="1"/>
  <c r="S2086" i="1"/>
  <c r="P2086" i="1"/>
  <c r="O2086" i="1"/>
  <c r="T2085" i="1"/>
  <c r="S2085" i="1"/>
  <c r="P2085" i="1"/>
  <c r="O2085" i="1"/>
  <c r="T2084" i="1"/>
  <c r="S2084" i="1"/>
  <c r="P2084" i="1"/>
  <c r="O2084" i="1"/>
  <c r="T2083" i="1"/>
  <c r="S2083" i="1"/>
  <c r="P2083" i="1"/>
  <c r="O2083" i="1"/>
  <c r="T2082" i="1"/>
  <c r="S2082" i="1"/>
  <c r="P2082" i="1"/>
  <c r="O2082" i="1"/>
  <c r="T2081" i="1"/>
  <c r="S2081" i="1"/>
  <c r="P2081" i="1"/>
  <c r="O2081" i="1"/>
  <c r="T2080" i="1"/>
  <c r="S2080" i="1"/>
  <c r="P2080" i="1"/>
  <c r="O2080" i="1"/>
  <c r="T2079" i="1"/>
  <c r="S2079" i="1"/>
  <c r="P2079" i="1"/>
  <c r="O2079" i="1"/>
  <c r="T2078" i="1"/>
  <c r="S2078" i="1"/>
  <c r="P2078" i="1"/>
  <c r="O2078" i="1"/>
  <c r="T2077" i="1"/>
  <c r="S2077" i="1"/>
  <c r="P2077" i="1"/>
  <c r="O2077" i="1"/>
  <c r="T2076" i="1"/>
  <c r="S2076" i="1"/>
  <c r="P2076" i="1"/>
  <c r="O2076" i="1"/>
  <c r="T2075" i="1"/>
  <c r="S2075" i="1"/>
  <c r="P2075" i="1"/>
  <c r="O2075" i="1"/>
  <c r="T2074" i="1"/>
  <c r="S2074" i="1"/>
  <c r="P2074" i="1"/>
  <c r="O2074" i="1"/>
  <c r="T2073" i="1"/>
  <c r="S2073" i="1"/>
  <c r="P2073" i="1"/>
  <c r="O2073" i="1"/>
  <c r="T2072" i="1"/>
  <c r="S2072" i="1"/>
  <c r="P2072" i="1"/>
  <c r="O2072" i="1"/>
  <c r="T2071" i="1"/>
  <c r="S2071" i="1"/>
  <c r="P2071" i="1"/>
  <c r="O2071" i="1"/>
  <c r="T2070" i="1"/>
  <c r="S2070" i="1"/>
  <c r="P2070" i="1"/>
  <c r="O2070" i="1"/>
  <c r="T2069" i="1"/>
  <c r="S2069" i="1"/>
  <c r="P2069" i="1"/>
  <c r="O2069" i="1"/>
  <c r="T2068" i="1"/>
  <c r="S2068" i="1"/>
  <c r="P2068" i="1"/>
  <c r="O2068" i="1"/>
  <c r="T2067" i="1"/>
  <c r="S2067" i="1"/>
  <c r="P2067" i="1"/>
  <c r="O2067" i="1"/>
  <c r="T2066" i="1"/>
  <c r="S2066" i="1"/>
  <c r="P2066" i="1"/>
  <c r="O2066" i="1"/>
  <c r="T2065" i="1"/>
  <c r="S2065" i="1"/>
  <c r="P2065" i="1"/>
  <c r="O2065" i="1"/>
  <c r="T2064" i="1"/>
  <c r="S2064" i="1"/>
  <c r="P2064" i="1"/>
  <c r="O2064" i="1"/>
  <c r="T2063" i="1"/>
  <c r="S2063" i="1"/>
  <c r="P2063" i="1"/>
  <c r="O2063" i="1"/>
  <c r="T2062" i="1"/>
  <c r="S2062" i="1"/>
  <c r="P2062" i="1"/>
  <c r="O2062" i="1"/>
  <c r="T2061" i="1"/>
  <c r="S2061" i="1"/>
  <c r="P2061" i="1"/>
  <c r="O2061" i="1"/>
  <c r="T2060" i="1"/>
  <c r="S2060" i="1"/>
  <c r="P2060" i="1"/>
  <c r="O2060" i="1"/>
  <c r="T2059" i="1"/>
  <c r="S2059" i="1"/>
  <c r="P2059" i="1"/>
  <c r="O2059" i="1"/>
  <c r="T2058" i="1"/>
  <c r="S2058" i="1"/>
  <c r="P2058" i="1"/>
  <c r="O2058" i="1"/>
  <c r="T2057" i="1"/>
  <c r="S2057" i="1"/>
  <c r="P2057" i="1"/>
  <c r="O2057" i="1"/>
  <c r="T2056" i="1"/>
  <c r="S2056" i="1"/>
  <c r="P2056" i="1"/>
  <c r="O2056" i="1"/>
  <c r="T2055" i="1"/>
  <c r="S2055" i="1"/>
  <c r="P2055" i="1"/>
  <c r="O2055" i="1"/>
  <c r="T2054" i="1"/>
  <c r="S2054" i="1"/>
  <c r="P2054" i="1"/>
  <c r="O2054" i="1"/>
  <c r="T2053" i="1"/>
  <c r="S2053" i="1"/>
  <c r="P2053" i="1"/>
  <c r="O2053" i="1"/>
  <c r="T2052" i="1"/>
  <c r="S2052" i="1"/>
  <c r="P2052" i="1"/>
  <c r="O2052" i="1"/>
  <c r="T2051" i="1"/>
  <c r="S2051" i="1"/>
  <c r="P2051" i="1"/>
  <c r="O2051" i="1"/>
  <c r="T2050" i="1"/>
  <c r="S2050" i="1"/>
  <c r="P2050" i="1"/>
  <c r="O2050" i="1"/>
  <c r="T2049" i="1"/>
  <c r="S2049" i="1"/>
  <c r="P2049" i="1"/>
  <c r="O2049" i="1"/>
  <c r="T2048" i="1"/>
  <c r="S2048" i="1"/>
  <c r="P2048" i="1"/>
  <c r="O2048" i="1"/>
  <c r="T2047" i="1"/>
  <c r="S2047" i="1"/>
  <c r="P2047" i="1"/>
  <c r="O2047" i="1"/>
  <c r="T2046" i="1"/>
  <c r="S2046" i="1"/>
  <c r="P2046" i="1"/>
  <c r="O2046" i="1"/>
  <c r="T2045" i="1"/>
  <c r="S2045" i="1"/>
  <c r="P2045" i="1"/>
  <c r="O2045" i="1"/>
  <c r="T2044" i="1"/>
  <c r="S2044" i="1"/>
  <c r="P2044" i="1"/>
  <c r="O2044" i="1"/>
  <c r="T2043" i="1"/>
  <c r="S2043" i="1"/>
  <c r="P2043" i="1"/>
  <c r="O2043" i="1"/>
  <c r="T2042" i="1"/>
  <c r="S2042" i="1"/>
  <c r="P2042" i="1"/>
  <c r="O2042" i="1"/>
  <c r="T2041" i="1"/>
  <c r="S2041" i="1"/>
  <c r="P2041" i="1"/>
  <c r="O2041" i="1"/>
  <c r="T2040" i="1"/>
  <c r="S2040" i="1"/>
  <c r="P2040" i="1"/>
  <c r="O2040" i="1"/>
  <c r="T2039" i="1"/>
  <c r="S2039" i="1"/>
  <c r="P2039" i="1"/>
  <c r="O2039" i="1"/>
  <c r="T2038" i="1"/>
  <c r="S2038" i="1"/>
  <c r="P2038" i="1"/>
  <c r="O2038" i="1"/>
  <c r="T2037" i="1"/>
  <c r="S2037" i="1"/>
  <c r="P2037" i="1"/>
  <c r="O2037" i="1"/>
  <c r="T2036" i="1"/>
  <c r="S2036" i="1"/>
  <c r="P2036" i="1"/>
  <c r="O2036" i="1"/>
  <c r="T2035" i="1"/>
  <c r="S2035" i="1"/>
  <c r="P2035" i="1"/>
  <c r="O2035" i="1"/>
  <c r="T2034" i="1"/>
  <c r="S2034" i="1"/>
  <c r="P2034" i="1"/>
  <c r="O2034" i="1"/>
  <c r="T2033" i="1"/>
  <c r="S2033" i="1"/>
  <c r="P2033" i="1"/>
  <c r="O2033" i="1"/>
  <c r="T2032" i="1"/>
  <c r="S2032" i="1"/>
  <c r="P2032" i="1"/>
  <c r="O2032" i="1"/>
  <c r="T2031" i="1"/>
  <c r="S2031" i="1"/>
  <c r="P2031" i="1"/>
  <c r="O2031" i="1"/>
  <c r="T2030" i="1"/>
  <c r="S2030" i="1"/>
  <c r="P2030" i="1"/>
  <c r="O2030" i="1"/>
  <c r="T2029" i="1"/>
  <c r="S2029" i="1"/>
  <c r="P2029" i="1"/>
  <c r="O2029" i="1"/>
  <c r="T2028" i="1"/>
  <c r="S2028" i="1"/>
  <c r="P2028" i="1"/>
  <c r="O2028" i="1"/>
  <c r="T2027" i="1"/>
  <c r="S2027" i="1"/>
  <c r="P2027" i="1"/>
  <c r="O2027" i="1"/>
  <c r="T2026" i="1"/>
  <c r="S2026" i="1"/>
  <c r="P2026" i="1"/>
  <c r="O2026" i="1"/>
  <c r="T2025" i="1"/>
  <c r="S2025" i="1"/>
  <c r="P2025" i="1"/>
  <c r="O2025" i="1"/>
  <c r="T2024" i="1"/>
  <c r="S2024" i="1"/>
  <c r="P2024" i="1"/>
  <c r="O2024" i="1"/>
  <c r="T2023" i="1"/>
  <c r="S2023" i="1"/>
  <c r="P2023" i="1"/>
  <c r="O2023" i="1"/>
  <c r="T2022" i="1"/>
  <c r="S2022" i="1"/>
  <c r="P2022" i="1"/>
  <c r="O2022" i="1"/>
  <c r="T2021" i="1"/>
  <c r="S2021" i="1"/>
  <c r="P2021" i="1"/>
  <c r="O2021" i="1"/>
  <c r="T2020" i="1"/>
  <c r="S2020" i="1"/>
  <c r="P2020" i="1"/>
  <c r="O2020" i="1"/>
  <c r="T2019" i="1"/>
  <c r="S2019" i="1"/>
  <c r="P2019" i="1"/>
  <c r="O2019" i="1"/>
  <c r="T2018" i="1"/>
  <c r="S2018" i="1"/>
  <c r="P2018" i="1"/>
  <c r="O2018" i="1"/>
  <c r="T2017" i="1"/>
  <c r="S2017" i="1"/>
  <c r="P2017" i="1"/>
  <c r="O2017" i="1"/>
  <c r="T2016" i="1"/>
  <c r="S2016" i="1"/>
  <c r="P2016" i="1"/>
  <c r="O2016" i="1"/>
  <c r="T2015" i="1"/>
  <c r="S2015" i="1"/>
  <c r="P2015" i="1"/>
  <c r="O2015" i="1"/>
  <c r="T2014" i="1"/>
  <c r="S2014" i="1"/>
  <c r="P2014" i="1"/>
  <c r="O2014" i="1"/>
  <c r="T2013" i="1"/>
  <c r="S2013" i="1"/>
  <c r="P2013" i="1"/>
  <c r="O2013" i="1"/>
  <c r="T2012" i="1"/>
  <c r="S2012" i="1"/>
  <c r="P2012" i="1"/>
  <c r="O2012" i="1"/>
  <c r="T2011" i="1"/>
  <c r="S2011" i="1"/>
  <c r="P2011" i="1"/>
  <c r="O2011" i="1"/>
  <c r="T2010" i="1"/>
  <c r="S2010" i="1"/>
  <c r="P2010" i="1"/>
  <c r="O2010" i="1"/>
  <c r="T2009" i="1"/>
  <c r="S2009" i="1"/>
  <c r="P2009" i="1"/>
  <c r="O2009" i="1"/>
  <c r="T2008" i="1"/>
  <c r="S2008" i="1"/>
  <c r="P2008" i="1"/>
  <c r="O2008" i="1"/>
  <c r="T2007" i="1"/>
  <c r="S2007" i="1"/>
  <c r="P2007" i="1"/>
  <c r="O2007" i="1"/>
  <c r="T2006" i="1"/>
  <c r="S2006" i="1"/>
  <c r="P2006" i="1"/>
  <c r="O2006" i="1"/>
  <c r="T2005" i="1"/>
  <c r="S2005" i="1"/>
  <c r="P2005" i="1"/>
  <c r="O2005" i="1"/>
  <c r="T2004" i="1"/>
  <c r="S2004" i="1"/>
  <c r="P2004" i="1"/>
  <c r="O2004" i="1"/>
  <c r="T2003" i="1"/>
  <c r="S2003" i="1"/>
  <c r="P2003" i="1"/>
  <c r="O2003" i="1"/>
  <c r="T2002" i="1"/>
  <c r="S2002" i="1"/>
  <c r="P2002" i="1"/>
  <c r="O2002" i="1"/>
  <c r="T2001" i="1"/>
  <c r="S2001" i="1"/>
  <c r="P2001" i="1"/>
  <c r="O2001" i="1"/>
  <c r="T2000" i="1"/>
  <c r="S2000" i="1"/>
  <c r="P2000" i="1"/>
  <c r="O2000" i="1"/>
  <c r="T1999" i="1"/>
  <c r="S1999" i="1"/>
  <c r="P1999" i="1"/>
  <c r="O1999" i="1"/>
  <c r="T1998" i="1"/>
  <c r="S1998" i="1"/>
  <c r="P1998" i="1"/>
  <c r="O1998" i="1"/>
  <c r="T1997" i="1"/>
  <c r="S1997" i="1"/>
  <c r="P1997" i="1"/>
  <c r="O1997" i="1"/>
  <c r="T1996" i="1"/>
  <c r="S1996" i="1"/>
  <c r="P1996" i="1"/>
  <c r="O1996" i="1"/>
  <c r="T1995" i="1"/>
  <c r="S1995" i="1"/>
  <c r="P1995" i="1"/>
  <c r="O1995" i="1"/>
  <c r="T1994" i="1"/>
  <c r="S1994" i="1"/>
  <c r="P1994" i="1"/>
  <c r="O1994" i="1"/>
  <c r="T1993" i="1"/>
  <c r="S1993" i="1"/>
  <c r="P1993" i="1"/>
  <c r="O1993" i="1"/>
  <c r="T1992" i="1"/>
  <c r="S1992" i="1"/>
  <c r="P1992" i="1"/>
  <c r="O1992" i="1"/>
  <c r="T1991" i="1"/>
  <c r="S1991" i="1"/>
  <c r="P1991" i="1"/>
  <c r="O1991" i="1"/>
  <c r="T1990" i="1"/>
  <c r="S1990" i="1"/>
  <c r="P1990" i="1"/>
  <c r="O1990" i="1"/>
  <c r="T1989" i="1"/>
  <c r="S1989" i="1"/>
  <c r="P1989" i="1"/>
  <c r="O1989" i="1"/>
  <c r="T1988" i="1"/>
  <c r="S1988" i="1"/>
  <c r="P1988" i="1"/>
  <c r="O1988" i="1"/>
  <c r="T1987" i="1"/>
  <c r="S1987" i="1"/>
  <c r="P1987" i="1"/>
  <c r="O1987" i="1"/>
  <c r="T1986" i="1"/>
  <c r="S1986" i="1"/>
  <c r="P1986" i="1"/>
  <c r="O1986" i="1"/>
  <c r="T1985" i="1"/>
  <c r="S1985" i="1"/>
  <c r="P1985" i="1"/>
  <c r="O1985" i="1"/>
  <c r="T1984" i="1"/>
  <c r="S1984" i="1"/>
  <c r="P1984" i="1"/>
  <c r="O1984" i="1"/>
  <c r="T1983" i="1"/>
  <c r="S1983" i="1"/>
  <c r="P1983" i="1"/>
  <c r="O1983" i="1"/>
  <c r="T1982" i="1"/>
  <c r="S1982" i="1"/>
  <c r="P1982" i="1"/>
  <c r="O1982" i="1"/>
  <c r="T1981" i="1"/>
  <c r="S1981" i="1"/>
  <c r="P1981" i="1"/>
  <c r="O1981" i="1"/>
  <c r="T1980" i="1"/>
  <c r="S1980" i="1"/>
  <c r="P1980" i="1"/>
  <c r="O1980" i="1"/>
  <c r="T1979" i="1"/>
  <c r="S1979" i="1"/>
  <c r="P1979" i="1"/>
  <c r="O1979" i="1"/>
  <c r="T1978" i="1"/>
  <c r="S1978" i="1"/>
  <c r="P1978" i="1"/>
  <c r="O1978" i="1"/>
  <c r="T1977" i="1"/>
  <c r="S1977" i="1"/>
  <c r="P1977" i="1"/>
  <c r="O1977" i="1"/>
  <c r="T1976" i="1"/>
  <c r="S1976" i="1"/>
  <c r="P1976" i="1"/>
  <c r="O1976" i="1"/>
  <c r="T1975" i="1"/>
  <c r="S1975" i="1"/>
  <c r="P1975" i="1"/>
  <c r="O1975" i="1"/>
  <c r="T1974" i="1"/>
  <c r="S1974" i="1"/>
  <c r="P1974" i="1"/>
  <c r="O1974" i="1"/>
  <c r="T1973" i="1"/>
  <c r="S1973" i="1"/>
  <c r="P1973" i="1"/>
  <c r="O1973" i="1"/>
  <c r="T1972" i="1"/>
  <c r="S1972" i="1"/>
  <c r="P1972" i="1"/>
  <c r="O1972" i="1"/>
  <c r="T1971" i="1"/>
  <c r="S1971" i="1"/>
  <c r="P1971" i="1"/>
  <c r="O1971" i="1"/>
  <c r="T1970" i="1"/>
  <c r="S1970" i="1"/>
  <c r="P1970" i="1"/>
  <c r="O1970" i="1"/>
  <c r="T1969" i="1"/>
  <c r="S1969" i="1"/>
  <c r="P1969" i="1"/>
  <c r="O1969" i="1"/>
  <c r="T1968" i="1"/>
  <c r="S1968" i="1"/>
  <c r="P1968" i="1"/>
  <c r="O1968" i="1"/>
  <c r="T1967" i="1"/>
  <c r="S1967" i="1"/>
  <c r="P1967" i="1"/>
  <c r="O1967" i="1"/>
  <c r="T1966" i="1"/>
  <c r="S1966" i="1"/>
  <c r="P1966" i="1"/>
  <c r="O1966" i="1"/>
  <c r="T1965" i="1"/>
  <c r="S1965" i="1"/>
  <c r="P1965" i="1"/>
  <c r="O1965" i="1"/>
  <c r="T1964" i="1"/>
  <c r="S1964" i="1"/>
  <c r="P1964" i="1"/>
  <c r="O1964" i="1"/>
  <c r="T1963" i="1"/>
  <c r="S1963" i="1"/>
  <c r="P1963" i="1"/>
  <c r="O1963" i="1"/>
  <c r="T1962" i="1"/>
  <c r="S1962" i="1"/>
  <c r="P1962" i="1"/>
  <c r="O1962" i="1"/>
  <c r="T1961" i="1"/>
  <c r="S1961" i="1"/>
  <c r="P1961" i="1"/>
  <c r="O1961" i="1"/>
  <c r="T1960" i="1"/>
  <c r="S1960" i="1"/>
  <c r="P1960" i="1"/>
  <c r="O1960" i="1"/>
  <c r="T1959" i="1"/>
  <c r="S1959" i="1"/>
  <c r="P1959" i="1"/>
  <c r="O1959" i="1"/>
  <c r="T1958" i="1"/>
  <c r="S1958" i="1"/>
  <c r="P1958" i="1"/>
  <c r="O1958" i="1"/>
  <c r="T1957" i="1"/>
  <c r="S1957" i="1"/>
  <c r="P1957" i="1"/>
  <c r="O1957" i="1"/>
  <c r="T1956" i="1"/>
  <c r="S1956" i="1"/>
  <c r="P1956" i="1"/>
  <c r="O1956" i="1"/>
  <c r="T1955" i="1"/>
  <c r="S1955" i="1"/>
  <c r="P1955" i="1"/>
  <c r="O1955" i="1"/>
  <c r="T1954" i="1"/>
  <c r="S1954" i="1"/>
  <c r="P1954" i="1"/>
  <c r="O1954" i="1"/>
  <c r="T1953" i="1"/>
  <c r="S1953" i="1"/>
  <c r="P1953" i="1"/>
  <c r="O1953" i="1"/>
  <c r="T1952" i="1"/>
  <c r="S1952" i="1"/>
  <c r="P1952" i="1"/>
  <c r="O1952" i="1"/>
  <c r="T1951" i="1"/>
  <c r="S1951" i="1"/>
  <c r="P1951" i="1"/>
  <c r="O1951" i="1"/>
  <c r="T1950" i="1"/>
  <c r="S1950" i="1"/>
  <c r="P1950" i="1"/>
  <c r="O1950" i="1"/>
  <c r="T1949" i="1"/>
  <c r="S1949" i="1"/>
  <c r="P1949" i="1"/>
  <c r="O1949" i="1"/>
  <c r="T1948" i="1"/>
  <c r="S1948" i="1"/>
  <c r="P1948" i="1"/>
  <c r="O1948" i="1"/>
  <c r="T1947" i="1"/>
  <c r="S1947" i="1"/>
  <c r="P1947" i="1"/>
  <c r="O1947" i="1"/>
  <c r="T1946" i="1"/>
  <c r="S1946" i="1"/>
  <c r="P1946" i="1"/>
  <c r="O1946" i="1"/>
  <c r="T1945" i="1"/>
  <c r="S1945" i="1"/>
  <c r="P1945" i="1"/>
  <c r="O1945" i="1"/>
  <c r="T1944" i="1"/>
  <c r="S1944" i="1"/>
  <c r="P1944" i="1"/>
  <c r="O1944" i="1"/>
  <c r="T1943" i="1"/>
  <c r="S1943" i="1"/>
  <c r="P1943" i="1"/>
  <c r="O1943" i="1"/>
  <c r="T1942" i="1"/>
  <c r="S1942" i="1"/>
  <c r="P1942" i="1"/>
  <c r="O1942" i="1"/>
  <c r="T1941" i="1"/>
  <c r="S1941" i="1"/>
  <c r="P1941" i="1"/>
  <c r="O1941" i="1"/>
  <c r="T1940" i="1"/>
  <c r="S1940" i="1"/>
  <c r="P1940" i="1"/>
  <c r="O1940" i="1"/>
  <c r="T1939" i="1"/>
  <c r="S1939" i="1"/>
  <c r="P1939" i="1"/>
  <c r="O1939" i="1"/>
  <c r="T1938" i="1"/>
  <c r="S1938" i="1"/>
  <c r="P1938" i="1"/>
  <c r="O1938" i="1"/>
  <c r="T1937" i="1"/>
  <c r="S1937" i="1"/>
  <c r="P1937" i="1"/>
  <c r="O1937" i="1"/>
  <c r="T1936" i="1"/>
  <c r="S1936" i="1"/>
  <c r="P1936" i="1"/>
  <c r="O1936" i="1"/>
  <c r="T1935" i="1"/>
  <c r="S1935" i="1"/>
  <c r="P1935" i="1"/>
  <c r="O1935" i="1"/>
  <c r="T1934" i="1"/>
  <c r="S1934" i="1"/>
  <c r="P1934" i="1"/>
  <c r="O1934" i="1"/>
  <c r="T1933" i="1"/>
  <c r="S1933" i="1"/>
  <c r="P1933" i="1"/>
  <c r="O1933" i="1"/>
  <c r="T1932" i="1"/>
  <c r="S1932" i="1"/>
  <c r="P1932" i="1"/>
  <c r="O1932" i="1"/>
  <c r="T1931" i="1"/>
  <c r="S1931" i="1"/>
  <c r="P1931" i="1"/>
  <c r="O1931" i="1"/>
  <c r="T1930" i="1"/>
  <c r="S1930" i="1"/>
  <c r="P1930" i="1"/>
  <c r="O1930" i="1"/>
  <c r="T1929" i="1"/>
  <c r="S1929" i="1"/>
  <c r="P1929" i="1"/>
  <c r="O1929" i="1"/>
  <c r="T1928" i="1"/>
  <c r="S1928" i="1"/>
  <c r="P1928" i="1"/>
  <c r="O1928" i="1"/>
  <c r="T1927" i="1"/>
  <c r="S1927" i="1"/>
  <c r="P1927" i="1"/>
  <c r="O1927" i="1"/>
  <c r="T1926" i="1"/>
  <c r="S1926" i="1"/>
  <c r="P1926" i="1"/>
  <c r="O1926" i="1"/>
  <c r="T1925" i="1"/>
  <c r="S1925" i="1"/>
  <c r="P1925" i="1"/>
  <c r="O1925" i="1"/>
  <c r="T1924" i="1"/>
  <c r="S1924" i="1"/>
  <c r="P1924" i="1"/>
  <c r="O1924" i="1"/>
  <c r="T1923" i="1"/>
  <c r="S1923" i="1"/>
  <c r="P1923" i="1"/>
  <c r="O1923" i="1"/>
  <c r="T1922" i="1"/>
  <c r="S1922" i="1"/>
  <c r="P1922" i="1"/>
  <c r="O1922" i="1"/>
  <c r="T1921" i="1"/>
  <c r="S1921" i="1"/>
  <c r="P1921" i="1"/>
  <c r="O1921" i="1"/>
  <c r="T1920" i="1"/>
  <c r="S1920" i="1"/>
  <c r="P1920" i="1"/>
  <c r="O1920" i="1"/>
  <c r="T1919" i="1"/>
  <c r="S1919" i="1"/>
  <c r="P1919" i="1"/>
  <c r="O1919" i="1"/>
  <c r="T1918" i="1"/>
  <c r="S1918" i="1"/>
  <c r="P1918" i="1"/>
  <c r="O1918" i="1"/>
  <c r="T1917" i="1"/>
  <c r="S1917" i="1"/>
  <c r="P1917" i="1"/>
  <c r="O1917" i="1"/>
  <c r="T1916" i="1"/>
  <c r="S1916" i="1"/>
  <c r="P1916" i="1"/>
  <c r="O1916" i="1"/>
  <c r="T1915" i="1"/>
  <c r="S1915" i="1"/>
  <c r="P1915" i="1"/>
  <c r="O1915" i="1"/>
  <c r="T1914" i="1"/>
  <c r="S1914" i="1"/>
  <c r="P1914" i="1"/>
  <c r="O1914" i="1"/>
  <c r="T1913" i="1"/>
  <c r="S1913" i="1"/>
  <c r="P1913" i="1"/>
  <c r="O1913" i="1"/>
  <c r="T1912" i="1"/>
  <c r="S1912" i="1"/>
  <c r="P1912" i="1"/>
  <c r="O1912" i="1"/>
  <c r="T1911" i="1"/>
  <c r="S1911" i="1"/>
  <c r="P1911" i="1"/>
  <c r="O1911" i="1"/>
  <c r="T1910" i="1"/>
  <c r="S1910" i="1"/>
  <c r="P1910" i="1"/>
  <c r="O1910" i="1"/>
  <c r="T1909" i="1"/>
  <c r="S1909" i="1"/>
  <c r="P1909" i="1"/>
  <c r="O1909" i="1"/>
  <c r="T1908" i="1"/>
  <c r="S1908" i="1"/>
  <c r="P1908" i="1"/>
  <c r="O1908" i="1"/>
  <c r="T1907" i="1"/>
  <c r="S1907" i="1"/>
  <c r="P1907" i="1"/>
  <c r="O1907" i="1"/>
  <c r="T1906" i="1"/>
  <c r="S1906" i="1"/>
  <c r="P1906" i="1"/>
  <c r="O1906" i="1"/>
  <c r="T1905" i="1"/>
  <c r="S1905" i="1"/>
  <c r="P1905" i="1"/>
  <c r="O1905" i="1"/>
  <c r="T1904" i="1"/>
  <c r="S1904" i="1"/>
  <c r="P1904" i="1"/>
  <c r="O1904" i="1"/>
  <c r="T1903" i="1"/>
  <c r="S1903" i="1"/>
  <c r="P1903" i="1"/>
  <c r="O1903" i="1"/>
  <c r="T1902" i="1"/>
  <c r="S1902" i="1"/>
  <c r="P1902" i="1"/>
  <c r="O1902" i="1"/>
  <c r="T1901" i="1"/>
  <c r="S1901" i="1"/>
  <c r="P1901" i="1"/>
  <c r="O1901" i="1"/>
  <c r="T1900" i="1"/>
  <c r="S1900" i="1"/>
  <c r="P1900" i="1"/>
  <c r="O1900" i="1"/>
  <c r="T1899" i="1"/>
  <c r="S1899" i="1"/>
  <c r="P1899" i="1"/>
  <c r="O1899" i="1"/>
  <c r="T1898" i="1"/>
  <c r="S1898" i="1"/>
  <c r="P1898" i="1"/>
  <c r="O1898" i="1"/>
  <c r="T1897" i="1"/>
  <c r="S1897" i="1"/>
  <c r="P1897" i="1"/>
  <c r="O1897" i="1"/>
  <c r="T1896" i="1"/>
  <c r="S1896" i="1"/>
  <c r="P1896" i="1"/>
  <c r="O1896" i="1"/>
  <c r="T1895" i="1"/>
  <c r="S1895" i="1"/>
  <c r="P1895" i="1"/>
  <c r="O1895" i="1"/>
  <c r="T1894" i="1"/>
  <c r="S1894" i="1"/>
  <c r="P1894" i="1"/>
  <c r="O1894" i="1"/>
  <c r="T1893" i="1"/>
  <c r="S1893" i="1"/>
  <c r="P1893" i="1"/>
  <c r="O1893" i="1"/>
  <c r="T1892" i="1"/>
  <c r="S1892" i="1"/>
  <c r="P1892" i="1"/>
  <c r="O1892" i="1"/>
  <c r="T1891" i="1"/>
  <c r="S1891" i="1"/>
  <c r="P1891" i="1"/>
  <c r="O1891" i="1"/>
  <c r="T1890" i="1"/>
  <c r="S1890" i="1"/>
  <c r="P1890" i="1"/>
  <c r="O1890" i="1"/>
  <c r="T1889" i="1"/>
  <c r="S1889" i="1"/>
  <c r="P1889" i="1"/>
  <c r="O1889" i="1"/>
  <c r="T1888" i="1"/>
  <c r="S1888" i="1"/>
  <c r="P1888" i="1"/>
  <c r="O1888" i="1"/>
  <c r="T1887" i="1"/>
  <c r="S1887" i="1"/>
  <c r="P1887" i="1"/>
  <c r="O1887" i="1"/>
  <c r="T1886" i="1"/>
  <c r="S1886" i="1"/>
  <c r="P1886" i="1"/>
  <c r="O1886" i="1"/>
  <c r="T1885" i="1"/>
  <c r="S1885" i="1"/>
  <c r="P1885" i="1"/>
  <c r="O1885" i="1"/>
  <c r="T1884" i="1"/>
  <c r="S1884" i="1"/>
  <c r="P1884" i="1"/>
  <c r="O1884" i="1"/>
  <c r="T1883" i="1"/>
  <c r="S1883" i="1"/>
  <c r="P1883" i="1"/>
  <c r="O1883" i="1"/>
  <c r="T1882" i="1"/>
  <c r="S1882" i="1"/>
  <c r="P1882" i="1"/>
  <c r="O1882" i="1"/>
  <c r="T1881" i="1"/>
  <c r="S1881" i="1"/>
  <c r="P1881" i="1"/>
  <c r="O1881" i="1"/>
  <c r="T1880" i="1"/>
  <c r="S1880" i="1"/>
  <c r="P1880" i="1"/>
  <c r="O1880" i="1"/>
  <c r="T1879" i="1"/>
  <c r="S1879" i="1"/>
  <c r="P1879" i="1"/>
  <c r="O1879" i="1"/>
  <c r="T1878" i="1"/>
  <c r="S1878" i="1"/>
  <c r="P1878" i="1"/>
  <c r="O1878" i="1"/>
  <c r="T1877" i="1"/>
  <c r="S1877" i="1"/>
  <c r="P1877" i="1"/>
  <c r="O1877" i="1"/>
  <c r="T1876" i="1"/>
  <c r="S1876" i="1"/>
  <c r="P1876" i="1"/>
  <c r="O1876" i="1"/>
  <c r="T1875" i="1"/>
  <c r="S1875" i="1"/>
  <c r="P1875" i="1"/>
  <c r="O1875" i="1"/>
  <c r="T1874" i="1"/>
  <c r="S1874" i="1"/>
  <c r="P1874" i="1"/>
  <c r="O1874" i="1"/>
  <c r="T1873" i="1"/>
  <c r="S1873" i="1"/>
  <c r="P1873" i="1"/>
  <c r="O1873" i="1"/>
  <c r="T1872" i="1"/>
  <c r="S1872" i="1"/>
  <c r="P1872" i="1"/>
  <c r="O1872" i="1"/>
  <c r="T1871" i="1"/>
  <c r="S1871" i="1"/>
  <c r="P1871" i="1"/>
  <c r="O1871" i="1"/>
  <c r="T1870" i="1"/>
  <c r="S1870" i="1"/>
  <c r="P1870" i="1"/>
  <c r="O1870" i="1"/>
  <c r="T1869" i="1"/>
  <c r="S1869" i="1"/>
  <c r="P1869" i="1"/>
  <c r="O1869" i="1"/>
  <c r="T1868" i="1"/>
  <c r="S1868" i="1"/>
  <c r="P1868" i="1"/>
  <c r="O1868" i="1"/>
  <c r="T1867" i="1"/>
  <c r="S1867" i="1"/>
  <c r="P1867" i="1"/>
  <c r="O1867" i="1"/>
  <c r="T1866" i="1"/>
  <c r="S1866" i="1"/>
  <c r="P1866" i="1"/>
  <c r="O1866" i="1"/>
  <c r="T1865" i="1"/>
  <c r="S1865" i="1"/>
  <c r="P1865" i="1"/>
  <c r="O1865" i="1"/>
  <c r="T1864" i="1"/>
  <c r="S1864" i="1"/>
  <c r="P1864" i="1"/>
  <c r="O1864" i="1"/>
  <c r="T1863" i="1"/>
  <c r="S1863" i="1"/>
  <c r="P1863" i="1"/>
  <c r="O1863" i="1"/>
  <c r="T1862" i="1"/>
  <c r="S1862" i="1"/>
  <c r="P1862" i="1"/>
  <c r="O1862" i="1"/>
  <c r="T1861" i="1"/>
  <c r="S1861" i="1"/>
  <c r="P1861" i="1"/>
  <c r="O1861" i="1"/>
  <c r="T1860" i="1"/>
  <c r="S1860" i="1"/>
  <c r="P1860" i="1"/>
  <c r="O1860" i="1"/>
  <c r="T1859" i="1"/>
  <c r="S1859" i="1"/>
  <c r="P1859" i="1"/>
  <c r="O1859" i="1"/>
  <c r="T1858" i="1"/>
  <c r="S1858" i="1"/>
  <c r="P1858" i="1"/>
  <c r="O1858" i="1"/>
  <c r="T1857" i="1"/>
  <c r="S1857" i="1"/>
  <c r="P1857" i="1"/>
  <c r="O1857" i="1"/>
  <c r="T1856" i="1"/>
  <c r="S1856" i="1"/>
  <c r="P1856" i="1"/>
  <c r="O1856" i="1"/>
  <c r="T1855" i="1"/>
  <c r="S1855" i="1"/>
  <c r="P1855" i="1"/>
  <c r="O1855" i="1"/>
  <c r="T1854" i="1"/>
  <c r="S1854" i="1"/>
  <c r="P1854" i="1"/>
  <c r="O1854" i="1"/>
  <c r="T1853" i="1"/>
  <c r="S1853" i="1"/>
  <c r="P1853" i="1"/>
  <c r="O1853" i="1"/>
  <c r="T1852" i="1"/>
  <c r="S1852" i="1"/>
  <c r="P1852" i="1"/>
  <c r="O1852" i="1"/>
  <c r="T1851" i="1"/>
  <c r="S1851" i="1"/>
  <c r="P1851" i="1"/>
  <c r="O1851" i="1"/>
  <c r="T1850" i="1"/>
  <c r="S1850" i="1"/>
  <c r="P1850" i="1"/>
  <c r="O1850" i="1"/>
  <c r="T1849" i="1"/>
  <c r="S1849" i="1"/>
  <c r="P1849" i="1"/>
  <c r="O1849" i="1"/>
  <c r="T1848" i="1"/>
  <c r="S1848" i="1"/>
  <c r="P1848" i="1"/>
  <c r="O1848" i="1"/>
  <c r="T1847" i="1"/>
  <c r="S1847" i="1"/>
  <c r="P1847" i="1"/>
  <c r="O1847" i="1"/>
  <c r="T1846" i="1"/>
  <c r="S1846" i="1"/>
  <c r="P1846" i="1"/>
  <c r="O1846" i="1"/>
  <c r="T1845" i="1"/>
  <c r="S1845" i="1"/>
  <c r="P1845" i="1"/>
  <c r="O1845" i="1"/>
  <c r="T1844" i="1"/>
  <c r="S1844" i="1"/>
  <c r="P1844" i="1"/>
  <c r="O1844" i="1"/>
  <c r="T1843" i="1"/>
  <c r="S1843" i="1"/>
  <c r="P1843" i="1"/>
  <c r="O1843" i="1"/>
  <c r="T1842" i="1"/>
  <c r="S1842" i="1"/>
  <c r="P1842" i="1"/>
  <c r="O1842" i="1"/>
  <c r="T1841" i="1"/>
  <c r="S1841" i="1"/>
  <c r="P1841" i="1"/>
  <c r="O1841" i="1"/>
  <c r="T1840" i="1"/>
  <c r="S1840" i="1"/>
  <c r="P1840" i="1"/>
  <c r="O1840" i="1"/>
  <c r="T1839" i="1"/>
  <c r="S1839" i="1"/>
  <c r="P1839" i="1"/>
  <c r="O1839" i="1"/>
  <c r="T1838" i="1"/>
  <c r="S1838" i="1"/>
  <c r="P1838" i="1"/>
  <c r="O1838" i="1"/>
  <c r="T1837" i="1"/>
  <c r="S1837" i="1"/>
  <c r="P1837" i="1"/>
  <c r="O1837" i="1"/>
  <c r="T1836" i="1"/>
  <c r="S1836" i="1"/>
  <c r="P1836" i="1"/>
  <c r="O1836" i="1"/>
  <c r="T1835" i="1"/>
  <c r="S1835" i="1"/>
  <c r="P1835" i="1"/>
  <c r="O1835" i="1"/>
  <c r="T1834" i="1"/>
  <c r="S1834" i="1"/>
  <c r="P1834" i="1"/>
  <c r="O1834" i="1"/>
  <c r="T1833" i="1"/>
  <c r="S1833" i="1"/>
  <c r="P1833" i="1"/>
  <c r="O1833" i="1"/>
  <c r="T1832" i="1"/>
  <c r="S1832" i="1"/>
  <c r="P1832" i="1"/>
  <c r="O1832" i="1"/>
  <c r="T1831" i="1"/>
  <c r="S1831" i="1"/>
  <c r="P1831" i="1"/>
  <c r="O1831" i="1"/>
  <c r="T1830" i="1"/>
  <c r="S1830" i="1"/>
  <c r="P1830" i="1"/>
  <c r="O1830" i="1"/>
  <c r="T1829" i="1"/>
  <c r="S1829" i="1"/>
  <c r="P1829" i="1"/>
  <c r="O1829" i="1"/>
  <c r="T1828" i="1"/>
  <c r="S1828" i="1"/>
  <c r="P1828" i="1"/>
  <c r="O1828" i="1"/>
  <c r="T1827" i="1"/>
  <c r="S1827" i="1"/>
  <c r="P1827" i="1"/>
  <c r="O1827" i="1"/>
  <c r="T1826" i="1"/>
  <c r="S1826" i="1"/>
  <c r="P1826" i="1"/>
  <c r="O1826" i="1"/>
  <c r="T1825" i="1"/>
  <c r="S1825" i="1"/>
  <c r="P1825" i="1"/>
  <c r="O1825" i="1"/>
  <c r="T1824" i="1"/>
  <c r="S1824" i="1"/>
  <c r="P1824" i="1"/>
  <c r="O1824" i="1"/>
  <c r="T1823" i="1"/>
  <c r="S1823" i="1"/>
  <c r="P1823" i="1"/>
  <c r="O1823" i="1"/>
  <c r="T1822" i="1"/>
  <c r="S1822" i="1"/>
  <c r="P1822" i="1"/>
  <c r="O1822" i="1"/>
  <c r="T1821" i="1"/>
  <c r="S1821" i="1"/>
  <c r="P1821" i="1"/>
  <c r="O1821" i="1"/>
  <c r="T1820" i="1"/>
  <c r="S1820" i="1"/>
  <c r="P1820" i="1"/>
  <c r="O1820" i="1"/>
  <c r="T1819" i="1"/>
  <c r="S1819" i="1"/>
  <c r="P1819" i="1"/>
  <c r="O1819" i="1"/>
  <c r="T1818" i="1"/>
  <c r="S1818" i="1"/>
  <c r="P1818" i="1"/>
  <c r="O1818" i="1"/>
  <c r="T1817" i="1"/>
  <c r="S1817" i="1"/>
  <c r="P1817" i="1"/>
  <c r="O1817" i="1"/>
  <c r="T1816" i="1"/>
  <c r="S1816" i="1"/>
  <c r="P1816" i="1"/>
  <c r="O1816" i="1"/>
  <c r="T1815" i="1"/>
  <c r="S1815" i="1"/>
  <c r="P1815" i="1"/>
  <c r="O1815" i="1"/>
  <c r="T1814" i="1"/>
  <c r="S1814" i="1"/>
  <c r="P1814" i="1"/>
  <c r="O1814" i="1"/>
  <c r="T1813" i="1"/>
  <c r="S1813" i="1"/>
  <c r="P1813" i="1"/>
  <c r="O1813" i="1"/>
  <c r="T1812" i="1"/>
  <c r="S1812" i="1"/>
  <c r="P1812" i="1"/>
  <c r="O1812" i="1"/>
  <c r="T1811" i="1"/>
  <c r="S1811" i="1"/>
  <c r="P1811" i="1"/>
  <c r="O1811" i="1"/>
  <c r="T1810" i="1"/>
  <c r="S1810" i="1"/>
  <c r="P1810" i="1"/>
  <c r="O1810" i="1"/>
  <c r="T1809" i="1"/>
  <c r="S1809" i="1"/>
  <c r="P1809" i="1"/>
  <c r="O1809" i="1"/>
  <c r="T1808" i="1"/>
  <c r="S1808" i="1"/>
  <c r="P1808" i="1"/>
  <c r="O1808" i="1"/>
  <c r="T1807" i="1"/>
  <c r="S1807" i="1"/>
  <c r="P1807" i="1"/>
  <c r="O1807" i="1"/>
  <c r="T1806" i="1"/>
  <c r="S1806" i="1"/>
  <c r="P1806" i="1"/>
  <c r="O1806" i="1"/>
  <c r="T1805" i="1"/>
  <c r="S1805" i="1"/>
  <c r="P1805" i="1"/>
  <c r="O1805" i="1"/>
  <c r="T1804" i="1"/>
  <c r="S1804" i="1"/>
  <c r="P1804" i="1"/>
  <c r="O1804" i="1"/>
  <c r="T1803" i="1"/>
  <c r="S1803" i="1"/>
  <c r="P1803" i="1"/>
  <c r="O1803" i="1"/>
  <c r="T1802" i="1"/>
  <c r="S1802" i="1"/>
  <c r="P1802" i="1"/>
  <c r="O1802" i="1"/>
  <c r="T1801" i="1"/>
  <c r="S1801" i="1"/>
  <c r="P1801" i="1"/>
  <c r="O1801" i="1"/>
  <c r="T1800" i="1"/>
  <c r="S1800" i="1"/>
  <c r="P1800" i="1"/>
  <c r="O1800" i="1"/>
  <c r="T1799" i="1"/>
  <c r="S1799" i="1"/>
  <c r="P1799" i="1"/>
  <c r="O1799" i="1"/>
  <c r="T1798" i="1"/>
  <c r="S1798" i="1"/>
  <c r="P1798" i="1"/>
  <c r="O1798" i="1"/>
  <c r="T1797" i="1"/>
  <c r="S1797" i="1"/>
  <c r="P1797" i="1"/>
  <c r="O1797" i="1"/>
  <c r="T1796" i="1"/>
  <c r="S1796" i="1"/>
  <c r="P1796" i="1"/>
  <c r="O1796" i="1"/>
  <c r="T1795" i="1"/>
  <c r="S1795" i="1"/>
  <c r="P1795" i="1"/>
  <c r="O1795" i="1"/>
  <c r="T1794" i="1"/>
  <c r="S1794" i="1"/>
  <c r="P1794" i="1"/>
  <c r="O1794" i="1"/>
  <c r="T1793" i="1"/>
  <c r="S1793" i="1"/>
  <c r="P1793" i="1"/>
  <c r="O1793" i="1"/>
  <c r="T1792" i="1"/>
  <c r="S1792" i="1"/>
  <c r="P1792" i="1"/>
  <c r="O1792" i="1"/>
  <c r="T1791" i="1"/>
  <c r="S1791" i="1"/>
  <c r="P1791" i="1"/>
  <c r="O1791" i="1"/>
  <c r="T1790" i="1"/>
  <c r="S1790" i="1"/>
  <c r="P1790" i="1"/>
  <c r="O1790" i="1"/>
  <c r="T1789" i="1"/>
  <c r="S1789" i="1"/>
  <c r="P1789" i="1"/>
  <c r="O1789" i="1"/>
  <c r="T1788" i="1"/>
  <c r="S1788" i="1"/>
  <c r="P1788" i="1"/>
  <c r="O1788" i="1"/>
  <c r="T1787" i="1"/>
  <c r="S1787" i="1"/>
  <c r="P1787" i="1"/>
  <c r="O1787" i="1"/>
  <c r="T1786" i="1"/>
  <c r="S1786" i="1"/>
  <c r="P1786" i="1"/>
  <c r="O1786" i="1"/>
  <c r="T1785" i="1"/>
  <c r="S1785" i="1"/>
  <c r="P1785" i="1"/>
  <c r="O1785" i="1"/>
  <c r="T1784" i="1"/>
  <c r="S1784" i="1"/>
  <c r="P1784" i="1"/>
  <c r="O1784" i="1"/>
  <c r="T1783" i="1"/>
  <c r="S1783" i="1"/>
  <c r="P1783" i="1"/>
  <c r="O1783" i="1"/>
  <c r="T1782" i="1"/>
  <c r="S1782" i="1"/>
  <c r="P1782" i="1"/>
  <c r="O1782" i="1"/>
  <c r="T1781" i="1"/>
  <c r="S1781" i="1"/>
  <c r="P1781" i="1"/>
  <c r="O1781" i="1"/>
  <c r="T1780" i="1"/>
  <c r="S1780" i="1"/>
  <c r="P1780" i="1"/>
  <c r="O1780" i="1"/>
  <c r="T1779" i="1"/>
  <c r="S1779" i="1"/>
  <c r="P1779" i="1"/>
  <c r="O1779" i="1"/>
  <c r="T1778" i="1"/>
  <c r="S1778" i="1"/>
  <c r="P1778" i="1"/>
  <c r="O1778" i="1"/>
  <c r="T1777" i="1"/>
  <c r="S1777" i="1"/>
  <c r="P1777" i="1"/>
  <c r="O1777" i="1"/>
  <c r="T1776" i="1"/>
  <c r="S1776" i="1"/>
  <c r="P1776" i="1"/>
  <c r="O1776" i="1"/>
  <c r="T1775" i="1"/>
  <c r="S1775" i="1"/>
  <c r="P1775" i="1"/>
  <c r="O1775" i="1"/>
  <c r="T1774" i="1"/>
  <c r="S1774" i="1"/>
  <c r="P1774" i="1"/>
  <c r="O1774" i="1"/>
  <c r="T1773" i="1"/>
  <c r="S1773" i="1"/>
  <c r="P1773" i="1"/>
  <c r="O1773" i="1"/>
  <c r="T1772" i="1"/>
  <c r="S1772" i="1"/>
  <c r="P1772" i="1"/>
  <c r="O1772" i="1"/>
  <c r="T1771" i="1"/>
  <c r="S1771" i="1"/>
  <c r="P1771" i="1"/>
  <c r="O1771" i="1"/>
  <c r="T1770" i="1"/>
  <c r="S1770" i="1"/>
  <c r="P1770" i="1"/>
  <c r="O1770" i="1"/>
  <c r="T1769" i="1"/>
  <c r="S1769" i="1"/>
  <c r="P1769" i="1"/>
  <c r="O1769" i="1"/>
  <c r="T1768" i="1"/>
  <c r="S1768" i="1"/>
  <c r="P1768" i="1"/>
  <c r="O1768" i="1"/>
  <c r="T1767" i="1"/>
  <c r="S1767" i="1"/>
  <c r="P1767" i="1"/>
  <c r="O1767" i="1"/>
  <c r="T1766" i="1"/>
  <c r="S1766" i="1"/>
  <c r="P1766" i="1"/>
  <c r="O1766" i="1"/>
  <c r="T1765" i="1"/>
  <c r="S1765" i="1"/>
  <c r="P1765" i="1"/>
  <c r="O1765" i="1"/>
  <c r="T1764" i="1"/>
  <c r="S1764" i="1"/>
  <c r="P1764" i="1"/>
  <c r="O1764" i="1"/>
  <c r="T1763" i="1"/>
  <c r="S1763" i="1"/>
  <c r="P1763" i="1"/>
  <c r="O1763" i="1"/>
  <c r="T1762" i="1"/>
  <c r="S1762" i="1"/>
  <c r="P1762" i="1"/>
  <c r="O1762" i="1"/>
  <c r="T1761" i="1"/>
  <c r="S1761" i="1"/>
  <c r="P1761" i="1"/>
  <c r="O1761" i="1"/>
  <c r="T1760" i="1"/>
  <c r="S1760" i="1"/>
  <c r="P1760" i="1"/>
  <c r="O1760" i="1"/>
  <c r="T1759" i="1"/>
  <c r="S1759" i="1"/>
  <c r="P1759" i="1"/>
  <c r="O1759" i="1"/>
  <c r="T1758" i="1"/>
  <c r="S1758" i="1"/>
  <c r="P1758" i="1"/>
  <c r="O1758" i="1"/>
  <c r="T1757" i="1"/>
  <c r="S1757" i="1"/>
  <c r="P1757" i="1"/>
  <c r="O1757" i="1"/>
  <c r="T1756" i="1"/>
  <c r="S1756" i="1"/>
  <c r="P1756" i="1"/>
  <c r="O1756" i="1"/>
  <c r="T1755" i="1"/>
  <c r="S1755" i="1"/>
  <c r="P1755" i="1"/>
  <c r="O1755" i="1"/>
  <c r="T1754" i="1"/>
  <c r="S1754" i="1"/>
  <c r="P1754" i="1"/>
  <c r="O1754" i="1"/>
  <c r="T1753" i="1"/>
  <c r="S1753" i="1"/>
  <c r="P1753" i="1"/>
  <c r="O1753" i="1"/>
  <c r="T1752" i="1"/>
  <c r="S1752" i="1"/>
  <c r="P1752" i="1"/>
  <c r="O1752" i="1"/>
  <c r="T1751" i="1"/>
  <c r="S1751" i="1"/>
  <c r="P1751" i="1"/>
  <c r="O1751" i="1"/>
  <c r="T1750" i="1"/>
  <c r="S1750" i="1"/>
  <c r="P1750" i="1"/>
  <c r="O1750" i="1"/>
  <c r="T1749" i="1"/>
  <c r="S1749" i="1"/>
  <c r="P1749" i="1"/>
  <c r="O1749" i="1"/>
  <c r="T1748" i="1"/>
  <c r="S1748" i="1"/>
  <c r="P1748" i="1"/>
  <c r="O1748" i="1"/>
  <c r="T1747" i="1"/>
  <c r="S1747" i="1"/>
  <c r="P1747" i="1"/>
  <c r="O1747" i="1"/>
  <c r="T1746" i="1"/>
  <c r="S1746" i="1"/>
  <c r="P1746" i="1"/>
  <c r="O1746" i="1"/>
  <c r="T1745" i="1"/>
  <c r="S1745" i="1"/>
  <c r="P1745" i="1"/>
  <c r="O1745" i="1"/>
  <c r="T1744" i="1"/>
  <c r="S1744" i="1"/>
  <c r="P1744" i="1"/>
  <c r="O1744" i="1"/>
  <c r="T1743" i="1"/>
  <c r="S1743" i="1"/>
  <c r="P1743" i="1"/>
  <c r="O1743" i="1"/>
  <c r="T1742" i="1"/>
  <c r="S1742" i="1"/>
  <c r="P1742" i="1"/>
  <c r="O1742" i="1"/>
  <c r="T1741" i="1"/>
  <c r="S1741" i="1"/>
  <c r="P1741" i="1"/>
  <c r="O1741" i="1"/>
  <c r="T1740" i="1"/>
  <c r="S1740" i="1"/>
  <c r="P1740" i="1"/>
  <c r="O1740" i="1"/>
  <c r="T1739" i="1"/>
  <c r="S1739" i="1"/>
  <c r="P1739" i="1"/>
  <c r="O1739" i="1"/>
  <c r="T1738" i="1"/>
  <c r="S1738" i="1"/>
  <c r="P1738" i="1"/>
  <c r="O1738" i="1"/>
  <c r="T1737" i="1"/>
  <c r="S1737" i="1"/>
  <c r="P1737" i="1"/>
  <c r="O1737" i="1"/>
  <c r="T1736" i="1"/>
  <c r="S1736" i="1"/>
  <c r="P1736" i="1"/>
  <c r="O1736" i="1"/>
  <c r="T1735" i="1"/>
  <c r="S1735" i="1"/>
  <c r="P1735" i="1"/>
  <c r="O1735" i="1"/>
  <c r="T1734" i="1"/>
  <c r="S1734" i="1"/>
  <c r="P1734" i="1"/>
  <c r="O1734" i="1"/>
  <c r="T1733" i="1"/>
  <c r="S1733" i="1"/>
  <c r="P1733" i="1"/>
  <c r="O1733" i="1"/>
  <c r="T1732" i="1"/>
  <c r="S1732" i="1"/>
  <c r="P1732" i="1"/>
  <c r="O1732" i="1"/>
  <c r="T1731" i="1"/>
  <c r="S1731" i="1"/>
  <c r="P1731" i="1"/>
  <c r="O1731" i="1"/>
  <c r="T1730" i="1"/>
  <c r="S1730" i="1"/>
  <c r="P1730" i="1"/>
  <c r="O1730" i="1"/>
  <c r="T1729" i="1"/>
  <c r="S1729" i="1"/>
  <c r="P1729" i="1"/>
  <c r="O1729" i="1"/>
  <c r="T1728" i="1"/>
  <c r="S1728" i="1"/>
  <c r="P1728" i="1"/>
  <c r="O1728" i="1"/>
  <c r="T1727" i="1"/>
  <c r="S1727" i="1"/>
  <c r="P1727" i="1"/>
  <c r="O1727" i="1"/>
  <c r="T1726" i="1"/>
  <c r="S1726" i="1"/>
  <c r="P1726" i="1"/>
  <c r="O1726" i="1"/>
  <c r="T1725" i="1"/>
  <c r="S1725" i="1"/>
  <c r="P1725" i="1"/>
  <c r="O1725" i="1"/>
  <c r="T1724" i="1"/>
  <c r="S1724" i="1"/>
  <c r="P1724" i="1"/>
  <c r="O1724" i="1"/>
  <c r="T1723" i="1"/>
  <c r="S1723" i="1"/>
  <c r="P1723" i="1"/>
  <c r="O1723" i="1"/>
  <c r="T1722" i="1"/>
  <c r="S1722" i="1"/>
  <c r="P1722" i="1"/>
  <c r="O1722" i="1"/>
  <c r="T1721" i="1"/>
  <c r="S1721" i="1"/>
  <c r="P1721" i="1"/>
  <c r="O1721" i="1"/>
  <c r="T1720" i="1"/>
  <c r="S1720" i="1"/>
  <c r="P1720" i="1"/>
  <c r="O1720" i="1"/>
  <c r="T1719" i="1"/>
  <c r="S1719" i="1"/>
  <c r="P1719" i="1"/>
  <c r="O1719" i="1"/>
  <c r="T1718" i="1"/>
  <c r="S1718" i="1"/>
  <c r="P1718" i="1"/>
  <c r="O1718" i="1"/>
  <c r="T1717" i="1"/>
  <c r="S1717" i="1"/>
  <c r="P1717" i="1"/>
  <c r="O1717" i="1"/>
  <c r="T1716" i="1"/>
  <c r="S1716" i="1"/>
  <c r="P1716" i="1"/>
  <c r="O1716" i="1"/>
  <c r="T1715" i="1"/>
  <c r="S1715" i="1"/>
  <c r="P1715" i="1"/>
  <c r="O1715" i="1"/>
  <c r="T1714" i="1"/>
  <c r="S1714" i="1"/>
  <c r="P1714" i="1"/>
  <c r="O1714" i="1"/>
  <c r="T1713" i="1"/>
  <c r="S1713" i="1"/>
  <c r="P1713" i="1"/>
  <c r="O1713" i="1"/>
  <c r="T1712" i="1"/>
  <c r="S1712" i="1"/>
  <c r="P1712" i="1"/>
  <c r="O1712" i="1"/>
  <c r="T1711" i="1"/>
  <c r="S1711" i="1"/>
  <c r="P1711" i="1"/>
  <c r="O1711" i="1"/>
  <c r="T1710" i="1"/>
  <c r="S1710" i="1"/>
  <c r="P1710" i="1"/>
  <c r="O1710" i="1"/>
  <c r="T1709" i="1"/>
  <c r="S1709" i="1"/>
  <c r="P1709" i="1"/>
  <c r="O1709" i="1"/>
  <c r="T1708" i="1"/>
  <c r="S1708" i="1"/>
  <c r="P1708" i="1"/>
  <c r="O1708" i="1"/>
  <c r="T1707" i="1"/>
  <c r="S1707" i="1"/>
  <c r="P1707" i="1"/>
  <c r="O1707" i="1"/>
  <c r="T1706" i="1"/>
  <c r="S1706" i="1"/>
  <c r="P1706" i="1"/>
  <c r="O1706" i="1"/>
  <c r="T1705" i="1"/>
  <c r="S1705" i="1"/>
  <c r="P1705" i="1"/>
  <c r="O1705" i="1"/>
  <c r="T1704" i="1"/>
  <c r="S1704" i="1"/>
  <c r="P1704" i="1"/>
  <c r="O1704" i="1"/>
  <c r="T1703" i="1"/>
  <c r="S1703" i="1"/>
  <c r="P1703" i="1"/>
  <c r="O1703" i="1"/>
  <c r="T1702" i="1"/>
  <c r="S1702" i="1"/>
  <c r="P1702" i="1"/>
  <c r="O1702" i="1"/>
  <c r="T1701" i="1"/>
  <c r="S1701" i="1"/>
  <c r="P1701" i="1"/>
  <c r="O1701" i="1"/>
  <c r="T1700" i="1"/>
  <c r="S1700" i="1"/>
  <c r="P1700" i="1"/>
  <c r="O1700" i="1"/>
  <c r="T1699" i="1"/>
  <c r="S1699" i="1"/>
  <c r="P1699" i="1"/>
  <c r="O1699" i="1"/>
  <c r="T1698" i="1"/>
  <c r="S1698" i="1"/>
  <c r="P1698" i="1"/>
  <c r="O1698" i="1"/>
  <c r="T1697" i="1"/>
  <c r="S1697" i="1"/>
  <c r="P1697" i="1"/>
  <c r="O1697" i="1"/>
  <c r="T1696" i="1"/>
  <c r="S1696" i="1"/>
  <c r="P1696" i="1"/>
  <c r="O1696" i="1"/>
  <c r="T1695" i="1"/>
  <c r="S1695" i="1"/>
  <c r="P1695" i="1"/>
  <c r="O1695" i="1"/>
  <c r="T1694" i="1"/>
  <c r="S1694" i="1"/>
  <c r="P1694" i="1"/>
  <c r="O1694" i="1"/>
  <c r="T1693" i="1"/>
  <c r="S1693" i="1"/>
  <c r="P1693" i="1"/>
  <c r="O1693" i="1"/>
  <c r="T1692" i="1"/>
  <c r="S1692" i="1"/>
  <c r="P1692" i="1"/>
  <c r="O1692" i="1"/>
  <c r="T1691" i="1"/>
  <c r="S1691" i="1"/>
  <c r="P1691" i="1"/>
  <c r="O1691" i="1"/>
  <c r="T1690" i="1"/>
  <c r="S1690" i="1"/>
  <c r="P1690" i="1"/>
  <c r="O1690" i="1"/>
  <c r="T1689" i="1"/>
  <c r="S1689" i="1"/>
  <c r="P1689" i="1"/>
  <c r="O1689" i="1"/>
  <c r="T1688" i="1"/>
  <c r="S1688" i="1"/>
  <c r="P1688" i="1"/>
  <c r="O1688" i="1"/>
  <c r="T1687" i="1"/>
  <c r="S1687" i="1"/>
  <c r="P1687" i="1"/>
  <c r="O1687" i="1"/>
  <c r="T1686" i="1"/>
  <c r="S1686" i="1"/>
  <c r="P1686" i="1"/>
  <c r="O1686" i="1"/>
  <c r="T1685" i="1"/>
  <c r="S1685" i="1"/>
  <c r="P1685" i="1"/>
  <c r="O1685" i="1"/>
  <c r="T1684" i="1"/>
  <c r="S1684" i="1"/>
  <c r="P1684" i="1"/>
  <c r="O1684" i="1"/>
  <c r="T1683" i="1"/>
  <c r="S1683" i="1"/>
  <c r="P1683" i="1"/>
  <c r="O1683" i="1"/>
  <c r="T1682" i="1"/>
  <c r="S1682" i="1"/>
  <c r="P1682" i="1"/>
  <c r="O1682" i="1"/>
  <c r="T1681" i="1"/>
  <c r="S1681" i="1"/>
  <c r="P1681" i="1"/>
  <c r="O1681" i="1"/>
  <c r="T1680" i="1"/>
  <c r="S1680" i="1"/>
  <c r="P1680" i="1"/>
  <c r="O1680" i="1"/>
  <c r="T1679" i="1"/>
  <c r="S1679" i="1"/>
  <c r="P1679" i="1"/>
  <c r="O1679" i="1"/>
  <c r="T1678" i="1"/>
  <c r="S1678" i="1"/>
  <c r="P1678" i="1"/>
  <c r="O1678" i="1"/>
  <c r="T1677" i="1"/>
  <c r="S1677" i="1"/>
  <c r="P1677" i="1"/>
  <c r="O1677" i="1"/>
  <c r="T1676" i="1"/>
  <c r="S1676" i="1"/>
  <c r="P1676" i="1"/>
  <c r="O1676" i="1"/>
  <c r="T1675" i="1"/>
  <c r="S1675" i="1"/>
  <c r="P1675" i="1"/>
  <c r="O1675" i="1"/>
  <c r="T1674" i="1"/>
  <c r="S1674" i="1"/>
  <c r="P1674" i="1"/>
  <c r="O1674" i="1"/>
  <c r="T1673" i="1"/>
  <c r="S1673" i="1"/>
  <c r="P1673" i="1"/>
  <c r="O1673" i="1"/>
  <c r="T1672" i="1"/>
  <c r="S1672" i="1"/>
  <c r="P1672" i="1"/>
  <c r="O1672" i="1"/>
  <c r="T1671" i="1"/>
  <c r="S1671" i="1"/>
  <c r="P1671" i="1"/>
  <c r="O1671" i="1"/>
  <c r="T1670" i="1"/>
  <c r="S1670" i="1"/>
  <c r="P1670" i="1"/>
  <c r="O1670" i="1"/>
  <c r="T1669" i="1"/>
  <c r="S1669" i="1"/>
  <c r="P1669" i="1"/>
  <c r="O1669" i="1"/>
  <c r="T1668" i="1"/>
  <c r="S1668" i="1"/>
  <c r="P1668" i="1"/>
  <c r="O1668" i="1"/>
  <c r="T1667" i="1"/>
  <c r="S1667" i="1"/>
  <c r="P1667" i="1"/>
  <c r="O1667" i="1"/>
  <c r="T1666" i="1"/>
  <c r="S1666" i="1"/>
  <c r="P1666" i="1"/>
  <c r="O1666" i="1"/>
  <c r="T1665" i="1"/>
  <c r="S1665" i="1"/>
  <c r="P1665" i="1"/>
  <c r="O1665" i="1"/>
  <c r="T1664" i="1"/>
  <c r="S1664" i="1"/>
  <c r="P1664" i="1"/>
  <c r="O1664" i="1"/>
  <c r="T1663" i="1"/>
  <c r="S1663" i="1"/>
  <c r="P1663" i="1"/>
  <c r="O1663" i="1"/>
  <c r="T1662" i="1"/>
  <c r="S1662" i="1"/>
  <c r="P1662" i="1"/>
  <c r="O1662" i="1"/>
  <c r="T1661" i="1"/>
  <c r="S1661" i="1"/>
  <c r="P1661" i="1"/>
  <c r="O1661" i="1"/>
  <c r="T1660" i="1"/>
  <c r="S1660" i="1"/>
  <c r="P1660" i="1"/>
  <c r="O1660" i="1"/>
  <c r="T1659" i="1"/>
  <c r="S1659" i="1"/>
  <c r="P1659" i="1"/>
  <c r="O1659" i="1"/>
  <c r="T1658" i="1"/>
  <c r="S1658" i="1"/>
  <c r="P1658" i="1"/>
  <c r="O1658" i="1"/>
  <c r="T1657" i="1"/>
  <c r="S1657" i="1"/>
  <c r="P1657" i="1"/>
  <c r="O1657" i="1"/>
  <c r="T1656" i="1"/>
  <c r="S1656" i="1"/>
  <c r="P1656" i="1"/>
  <c r="O1656" i="1"/>
  <c r="T1655" i="1"/>
  <c r="S1655" i="1"/>
  <c r="P1655" i="1"/>
  <c r="O1655" i="1"/>
  <c r="T1654" i="1"/>
  <c r="S1654" i="1"/>
  <c r="P1654" i="1"/>
  <c r="O1654" i="1"/>
  <c r="T1653" i="1"/>
  <c r="S1653" i="1"/>
  <c r="P1653" i="1"/>
  <c r="O1653" i="1"/>
  <c r="T1652" i="1"/>
  <c r="S1652" i="1"/>
  <c r="P1652" i="1"/>
  <c r="O1652" i="1"/>
  <c r="T1651" i="1"/>
  <c r="S1651" i="1"/>
  <c r="P1651" i="1"/>
  <c r="O1651" i="1"/>
  <c r="T1650" i="1"/>
  <c r="S1650" i="1"/>
  <c r="P1650" i="1"/>
  <c r="O1650" i="1"/>
  <c r="T1649" i="1"/>
  <c r="S1649" i="1"/>
  <c r="P1649" i="1"/>
  <c r="O1649" i="1"/>
  <c r="T1648" i="1"/>
  <c r="S1648" i="1"/>
  <c r="P1648" i="1"/>
  <c r="O1648" i="1"/>
  <c r="T1647" i="1"/>
  <c r="S1647" i="1"/>
  <c r="P1647" i="1"/>
  <c r="O1647" i="1"/>
  <c r="T1646" i="1"/>
  <c r="S1646" i="1"/>
  <c r="P1646" i="1"/>
  <c r="O1646" i="1"/>
  <c r="T1645" i="1"/>
  <c r="S1645" i="1"/>
  <c r="P1645" i="1"/>
  <c r="O1645" i="1"/>
  <c r="T1644" i="1"/>
  <c r="S1644" i="1"/>
  <c r="P1644" i="1"/>
  <c r="O1644" i="1"/>
  <c r="T1643" i="1"/>
  <c r="S1643" i="1"/>
  <c r="P1643" i="1"/>
  <c r="O1643" i="1"/>
  <c r="T1642" i="1"/>
  <c r="S1642" i="1"/>
  <c r="P1642" i="1"/>
  <c r="O1642" i="1"/>
  <c r="T1641" i="1"/>
  <c r="S1641" i="1"/>
  <c r="P1641" i="1"/>
  <c r="O1641" i="1"/>
  <c r="T1640" i="1"/>
  <c r="S1640" i="1"/>
  <c r="P1640" i="1"/>
  <c r="O1640" i="1"/>
  <c r="T1639" i="1"/>
  <c r="S1639" i="1"/>
  <c r="P1639" i="1"/>
  <c r="O1639" i="1"/>
  <c r="T1638" i="1"/>
  <c r="S1638" i="1"/>
  <c r="P1638" i="1"/>
  <c r="O1638" i="1"/>
  <c r="T1637" i="1"/>
  <c r="S1637" i="1"/>
  <c r="P1637" i="1"/>
  <c r="O1637" i="1"/>
  <c r="T1636" i="1"/>
  <c r="S1636" i="1"/>
  <c r="P1636" i="1"/>
  <c r="O1636" i="1"/>
  <c r="T1635" i="1"/>
  <c r="S1635" i="1"/>
  <c r="P1635" i="1"/>
  <c r="O1635" i="1"/>
  <c r="T1634" i="1"/>
  <c r="S1634" i="1"/>
  <c r="P1634" i="1"/>
  <c r="O1634" i="1"/>
  <c r="T1633" i="1"/>
  <c r="S1633" i="1"/>
  <c r="P1633" i="1"/>
  <c r="O1633" i="1"/>
  <c r="T1632" i="1"/>
  <c r="S1632" i="1"/>
  <c r="P1632" i="1"/>
  <c r="O1632" i="1"/>
  <c r="T1631" i="1"/>
  <c r="S1631" i="1"/>
  <c r="P1631" i="1"/>
  <c r="O1631" i="1"/>
  <c r="T1630" i="1"/>
  <c r="S1630" i="1"/>
  <c r="P1630" i="1"/>
  <c r="O1630" i="1"/>
  <c r="T1629" i="1"/>
  <c r="S1629" i="1"/>
  <c r="P1629" i="1"/>
  <c r="O1629" i="1"/>
  <c r="T1628" i="1"/>
  <c r="S1628" i="1"/>
  <c r="P1628" i="1"/>
  <c r="O1628" i="1"/>
  <c r="T1627" i="1"/>
  <c r="S1627" i="1"/>
  <c r="P1627" i="1"/>
  <c r="O1627" i="1"/>
  <c r="T1626" i="1"/>
  <c r="S1626" i="1"/>
  <c r="P1626" i="1"/>
  <c r="O1626" i="1"/>
  <c r="T1625" i="1"/>
  <c r="S1625" i="1"/>
  <c r="P1625" i="1"/>
  <c r="O1625" i="1"/>
  <c r="T1624" i="1"/>
  <c r="S1624" i="1"/>
  <c r="P1624" i="1"/>
  <c r="O1624" i="1"/>
  <c r="T1623" i="1"/>
  <c r="S1623" i="1"/>
  <c r="P1623" i="1"/>
  <c r="O1623" i="1"/>
  <c r="T1622" i="1"/>
  <c r="S1622" i="1"/>
  <c r="P1622" i="1"/>
  <c r="O1622" i="1"/>
  <c r="T1621" i="1"/>
  <c r="S1621" i="1"/>
  <c r="P1621" i="1"/>
  <c r="O1621" i="1"/>
  <c r="T1620" i="1"/>
  <c r="S1620" i="1"/>
  <c r="P1620" i="1"/>
  <c r="O1620" i="1"/>
  <c r="T1619" i="1"/>
  <c r="S1619" i="1"/>
  <c r="P1619" i="1"/>
  <c r="O1619" i="1"/>
  <c r="T1618" i="1"/>
  <c r="S1618" i="1"/>
  <c r="P1618" i="1"/>
  <c r="O1618" i="1"/>
  <c r="T1617" i="1"/>
  <c r="S1617" i="1"/>
  <c r="P1617" i="1"/>
  <c r="O1617" i="1"/>
  <c r="T1616" i="1"/>
  <c r="S1616" i="1"/>
  <c r="P1616" i="1"/>
  <c r="O1616" i="1"/>
  <c r="T1615" i="1"/>
  <c r="S1615" i="1"/>
  <c r="P1615" i="1"/>
  <c r="O1615" i="1"/>
  <c r="T1614" i="1"/>
  <c r="S1614" i="1"/>
  <c r="P1614" i="1"/>
  <c r="O1614" i="1"/>
  <c r="T1613" i="1"/>
  <c r="S1613" i="1"/>
  <c r="P1613" i="1"/>
  <c r="O1613" i="1"/>
  <c r="T1612" i="1"/>
  <c r="S1612" i="1"/>
  <c r="P1612" i="1"/>
  <c r="O1612" i="1"/>
  <c r="T1611" i="1"/>
  <c r="S1611" i="1"/>
  <c r="P1611" i="1"/>
  <c r="O1611" i="1"/>
  <c r="T1610" i="1"/>
  <c r="S1610" i="1"/>
  <c r="P1610" i="1"/>
  <c r="O1610" i="1"/>
  <c r="T1609" i="1"/>
  <c r="S1609" i="1"/>
  <c r="P1609" i="1"/>
  <c r="O1609" i="1"/>
  <c r="T1608" i="1"/>
  <c r="S1608" i="1"/>
  <c r="P1608" i="1"/>
  <c r="O1608" i="1"/>
  <c r="T1607" i="1"/>
  <c r="S1607" i="1"/>
  <c r="P1607" i="1"/>
  <c r="O1607" i="1"/>
  <c r="T1606" i="1"/>
  <c r="S1606" i="1"/>
  <c r="P1606" i="1"/>
  <c r="O1606" i="1"/>
  <c r="T1605" i="1"/>
  <c r="S1605" i="1"/>
  <c r="P1605" i="1"/>
  <c r="O1605" i="1"/>
  <c r="T1604" i="1"/>
  <c r="S1604" i="1"/>
  <c r="P1604" i="1"/>
  <c r="O1604" i="1"/>
  <c r="T1603" i="1"/>
  <c r="S1603" i="1"/>
  <c r="P1603" i="1"/>
  <c r="O1603" i="1"/>
  <c r="T1602" i="1"/>
  <c r="S1602" i="1"/>
  <c r="P1602" i="1"/>
  <c r="O1602" i="1"/>
  <c r="T1601" i="1"/>
  <c r="S1601" i="1"/>
  <c r="P1601" i="1"/>
  <c r="O1601" i="1"/>
  <c r="T1600" i="1"/>
  <c r="S1600" i="1"/>
  <c r="P1600" i="1"/>
  <c r="O1600" i="1"/>
  <c r="T1599" i="1"/>
  <c r="S1599" i="1"/>
  <c r="P1599" i="1"/>
  <c r="O1599" i="1"/>
  <c r="T1598" i="1"/>
  <c r="S1598" i="1"/>
  <c r="P1598" i="1"/>
  <c r="O1598" i="1"/>
  <c r="T1597" i="1"/>
  <c r="S1597" i="1"/>
  <c r="P1597" i="1"/>
  <c r="O1597" i="1"/>
  <c r="T1596" i="1"/>
  <c r="S1596" i="1"/>
  <c r="P1596" i="1"/>
  <c r="O1596" i="1"/>
  <c r="T1595" i="1"/>
  <c r="S1595" i="1"/>
  <c r="P1595" i="1"/>
  <c r="O1595" i="1"/>
  <c r="T1594" i="1"/>
  <c r="S1594" i="1"/>
  <c r="P1594" i="1"/>
  <c r="O1594" i="1"/>
  <c r="T1593" i="1"/>
  <c r="S1593" i="1"/>
  <c r="P1593" i="1"/>
  <c r="O1593" i="1"/>
  <c r="T1592" i="1"/>
  <c r="S1592" i="1"/>
  <c r="P1592" i="1"/>
  <c r="O1592" i="1"/>
  <c r="T1591" i="1"/>
  <c r="S1591" i="1"/>
  <c r="P1591" i="1"/>
  <c r="O1591" i="1"/>
  <c r="T1590" i="1"/>
  <c r="S1590" i="1"/>
  <c r="P1590" i="1"/>
  <c r="O1590" i="1"/>
  <c r="T1589" i="1"/>
  <c r="S1589" i="1"/>
  <c r="P1589" i="1"/>
  <c r="O1589" i="1"/>
  <c r="T1588" i="1"/>
  <c r="S1588" i="1"/>
  <c r="P1588" i="1"/>
  <c r="O1588" i="1"/>
  <c r="T1587" i="1"/>
  <c r="S1587" i="1"/>
  <c r="P1587" i="1"/>
  <c r="O1587" i="1"/>
  <c r="T1586" i="1"/>
  <c r="S1586" i="1"/>
  <c r="P1586" i="1"/>
  <c r="O1586" i="1"/>
  <c r="T1585" i="1"/>
  <c r="S1585" i="1"/>
  <c r="P1585" i="1"/>
  <c r="O1585" i="1"/>
  <c r="T1584" i="1"/>
  <c r="S1584" i="1"/>
  <c r="P1584" i="1"/>
  <c r="O1584" i="1"/>
  <c r="T1583" i="1"/>
  <c r="S1583" i="1"/>
  <c r="P1583" i="1"/>
  <c r="O1583" i="1"/>
  <c r="T1582" i="1"/>
  <c r="S1582" i="1"/>
  <c r="P1582" i="1"/>
  <c r="O1582" i="1"/>
  <c r="T1581" i="1"/>
  <c r="S1581" i="1"/>
  <c r="P1581" i="1"/>
  <c r="O1581" i="1"/>
  <c r="T1580" i="1"/>
  <c r="S1580" i="1"/>
  <c r="P1580" i="1"/>
  <c r="O1580" i="1"/>
  <c r="T1579" i="1"/>
  <c r="S1579" i="1"/>
  <c r="P1579" i="1"/>
  <c r="O1579" i="1"/>
  <c r="T1578" i="1"/>
  <c r="S1578" i="1"/>
  <c r="P1578" i="1"/>
  <c r="O1578" i="1"/>
  <c r="T1577" i="1"/>
  <c r="S1577" i="1"/>
  <c r="P1577" i="1"/>
  <c r="O1577" i="1"/>
  <c r="T1576" i="1"/>
  <c r="S1576" i="1"/>
  <c r="P1576" i="1"/>
  <c r="O1576" i="1"/>
  <c r="T1575" i="1"/>
  <c r="S1575" i="1"/>
  <c r="P1575" i="1"/>
  <c r="O1575" i="1"/>
  <c r="T1574" i="1"/>
  <c r="S1574" i="1"/>
  <c r="P1574" i="1"/>
  <c r="O1574" i="1"/>
  <c r="T1573" i="1"/>
  <c r="S1573" i="1"/>
  <c r="P1573" i="1"/>
  <c r="O1573" i="1"/>
  <c r="T1572" i="1"/>
  <c r="S1572" i="1"/>
  <c r="P1572" i="1"/>
  <c r="O1572" i="1"/>
  <c r="T1571" i="1"/>
  <c r="S1571" i="1"/>
  <c r="P1571" i="1"/>
  <c r="O1571" i="1"/>
  <c r="T1570" i="1"/>
  <c r="S1570" i="1"/>
  <c r="P1570" i="1"/>
  <c r="O1570" i="1"/>
  <c r="T1569" i="1"/>
  <c r="S1569" i="1"/>
  <c r="P1569" i="1"/>
  <c r="O1569" i="1"/>
  <c r="T1568" i="1"/>
  <c r="S1568" i="1"/>
  <c r="P1568" i="1"/>
  <c r="O1568" i="1"/>
  <c r="T1567" i="1"/>
  <c r="S1567" i="1"/>
  <c r="P1567" i="1"/>
  <c r="O1567" i="1"/>
  <c r="T1566" i="1"/>
  <c r="S1566" i="1"/>
  <c r="P1566" i="1"/>
  <c r="O1566" i="1"/>
  <c r="T1565" i="1"/>
  <c r="S1565" i="1"/>
  <c r="P1565" i="1"/>
  <c r="O1565" i="1"/>
  <c r="T1564" i="1"/>
  <c r="S1564" i="1"/>
  <c r="P1564" i="1"/>
  <c r="O1564" i="1"/>
  <c r="T1563" i="1"/>
  <c r="S1563" i="1"/>
  <c r="P1563" i="1"/>
  <c r="O1563" i="1"/>
  <c r="T1562" i="1"/>
  <c r="S1562" i="1"/>
  <c r="P1562" i="1"/>
  <c r="O1562" i="1"/>
  <c r="T1561" i="1"/>
  <c r="S1561" i="1"/>
  <c r="P1561" i="1"/>
  <c r="O1561" i="1"/>
  <c r="T1560" i="1"/>
  <c r="S1560" i="1"/>
  <c r="P1560" i="1"/>
  <c r="O1560" i="1"/>
  <c r="T1559" i="1"/>
  <c r="S1559" i="1"/>
  <c r="P1559" i="1"/>
  <c r="O1559" i="1"/>
  <c r="T1558" i="1"/>
  <c r="S1558" i="1"/>
  <c r="P1558" i="1"/>
  <c r="O1558" i="1"/>
  <c r="T1557" i="1"/>
  <c r="S1557" i="1"/>
  <c r="P1557" i="1"/>
  <c r="O1557" i="1"/>
  <c r="T1556" i="1"/>
  <c r="S1556" i="1"/>
  <c r="P1556" i="1"/>
  <c r="O1556" i="1"/>
  <c r="T1555" i="1"/>
  <c r="S1555" i="1"/>
  <c r="P1555" i="1"/>
  <c r="O1555" i="1"/>
  <c r="T1554" i="1"/>
  <c r="S1554" i="1"/>
  <c r="P1554" i="1"/>
  <c r="O1554" i="1"/>
  <c r="T1553" i="1"/>
  <c r="S1553" i="1"/>
  <c r="P1553" i="1"/>
  <c r="O1553" i="1"/>
  <c r="T1552" i="1"/>
  <c r="S1552" i="1"/>
  <c r="P1552" i="1"/>
  <c r="O1552" i="1"/>
  <c r="T1551" i="1"/>
  <c r="S1551" i="1"/>
  <c r="P1551" i="1"/>
  <c r="O1551" i="1"/>
  <c r="T1550" i="1"/>
  <c r="S1550" i="1"/>
  <c r="P1550" i="1"/>
  <c r="O1550" i="1"/>
  <c r="T1549" i="1"/>
  <c r="S1549" i="1"/>
  <c r="P1549" i="1"/>
  <c r="O1549" i="1"/>
  <c r="T1548" i="1"/>
  <c r="S1548" i="1"/>
  <c r="P1548" i="1"/>
  <c r="O1548" i="1"/>
  <c r="T1547" i="1"/>
  <c r="S1547" i="1"/>
  <c r="P1547" i="1"/>
  <c r="O1547" i="1"/>
  <c r="T1546" i="1"/>
  <c r="S1546" i="1"/>
  <c r="P1546" i="1"/>
  <c r="O1546" i="1"/>
  <c r="T1545" i="1"/>
  <c r="S1545" i="1"/>
  <c r="P1545" i="1"/>
  <c r="O1545" i="1"/>
  <c r="T1544" i="1"/>
  <c r="S1544" i="1"/>
  <c r="P1544" i="1"/>
  <c r="O1544" i="1"/>
  <c r="T1543" i="1"/>
  <c r="S1543" i="1"/>
  <c r="P1543" i="1"/>
  <c r="O1543" i="1"/>
  <c r="T1542" i="1"/>
  <c r="S1542" i="1"/>
  <c r="P1542" i="1"/>
  <c r="O1542" i="1"/>
  <c r="T1541" i="1"/>
  <c r="S1541" i="1"/>
  <c r="P1541" i="1"/>
  <c r="O1541" i="1"/>
  <c r="T1540" i="1"/>
  <c r="S1540" i="1"/>
  <c r="P1540" i="1"/>
  <c r="O1540" i="1"/>
  <c r="T1539" i="1"/>
  <c r="S1539" i="1"/>
  <c r="P1539" i="1"/>
  <c r="O1539" i="1"/>
  <c r="T1538" i="1"/>
  <c r="S1538" i="1"/>
  <c r="P1538" i="1"/>
  <c r="O1538" i="1"/>
  <c r="T1537" i="1"/>
  <c r="S1537" i="1"/>
  <c r="P1537" i="1"/>
  <c r="O1537" i="1"/>
  <c r="T1536" i="1"/>
  <c r="S1536" i="1"/>
  <c r="P1536" i="1"/>
  <c r="O1536" i="1"/>
  <c r="T1535" i="1"/>
  <c r="S1535" i="1"/>
  <c r="P1535" i="1"/>
  <c r="O1535" i="1"/>
  <c r="T1534" i="1"/>
  <c r="S1534" i="1"/>
  <c r="P1534" i="1"/>
  <c r="O1534" i="1"/>
  <c r="T1533" i="1"/>
  <c r="S1533" i="1"/>
  <c r="P1533" i="1"/>
  <c r="O1533" i="1"/>
  <c r="T1532" i="1"/>
  <c r="S1532" i="1"/>
  <c r="P1532" i="1"/>
  <c r="O1532" i="1"/>
  <c r="T1531" i="1"/>
  <c r="S1531" i="1"/>
  <c r="P1531" i="1"/>
  <c r="O1531" i="1"/>
  <c r="T1530" i="1"/>
  <c r="S1530" i="1"/>
  <c r="P1530" i="1"/>
  <c r="O1530" i="1"/>
  <c r="T1529" i="1"/>
  <c r="S1529" i="1"/>
  <c r="P1529" i="1"/>
  <c r="O1529" i="1"/>
  <c r="T1528" i="1"/>
  <c r="S1528" i="1"/>
  <c r="P1528" i="1"/>
  <c r="O1528" i="1"/>
  <c r="T1527" i="1"/>
  <c r="S1527" i="1"/>
  <c r="P1527" i="1"/>
  <c r="O1527" i="1"/>
  <c r="T1526" i="1"/>
  <c r="S1526" i="1"/>
  <c r="P1526" i="1"/>
  <c r="O1526" i="1"/>
  <c r="T1525" i="1"/>
  <c r="S1525" i="1"/>
  <c r="P1525" i="1"/>
  <c r="O1525" i="1"/>
  <c r="T1524" i="1"/>
  <c r="S1524" i="1"/>
  <c r="P1524" i="1"/>
  <c r="O1524" i="1"/>
  <c r="T1523" i="1"/>
  <c r="S1523" i="1"/>
  <c r="P1523" i="1"/>
  <c r="O1523" i="1"/>
  <c r="T1522" i="1"/>
  <c r="S1522" i="1"/>
  <c r="P1522" i="1"/>
  <c r="O1522" i="1"/>
  <c r="T1521" i="1"/>
  <c r="S1521" i="1"/>
  <c r="P1521" i="1"/>
  <c r="O1521" i="1"/>
  <c r="T1520" i="1"/>
  <c r="S1520" i="1"/>
  <c r="P1520" i="1"/>
  <c r="O1520" i="1"/>
  <c r="T1519" i="1"/>
  <c r="S1519" i="1"/>
  <c r="P1519" i="1"/>
  <c r="O1519" i="1"/>
  <c r="T1518" i="1"/>
  <c r="S1518" i="1"/>
  <c r="P1518" i="1"/>
  <c r="O1518" i="1"/>
  <c r="T1517" i="1"/>
  <c r="S1517" i="1"/>
  <c r="P1517" i="1"/>
  <c r="O1517" i="1"/>
  <c r="T1516" i="1"/>
  <c r="S1516" i="1"/>
  <c r="P1516" i="1"/>
  <c r="O1516" i="1"/>
  <c r="T1515" i="1"/>
  <c r="S1515" i="1"/>
  <c r="P1515" i="1"/>
  <c r="O1515" i="1"/>
  <c r="T1514" i="1"/>
  <c r="S1514" i="1"/>
  <c r="P1514" i="1"/>
  <c r="O1514" i="1"/>
  <c r="T1513" i="1"/>
  <c r="S1513" i="1"/>
  <c r="P1513" i="1"/>
  <c r="O1513" i="1"/>
  <c r="T1512" i="1"/>
  <c r="S1512" i="1"/>
  <c r="P1512" i="1"/>
  <c r="O1512" i="1"/>
  <c r="T1511" i="1"/>
  <c r="S1511" i="1"/>
  <c r="P1511" i="1"/>
  <c r="O1511" i="1"/>
  <c r="T1510" i="1"/>
  <c r="S1510" i="1"/>
  <c r="P1510" i="1"/>
  <c r="O1510" i="1"/>
  <c r="T1509" i="1"/>
  <c r="S1509" i="1"/>
  <c r="P1509" i="1"/>
  <c r="O1509" i="1"/>
  <c r="T1508" i="1"/>
  <c r="S1508" i="1"/>
  <c r="P1508" i="1"/>
  <c r="O1508" i="1"/>
  <c r="T1507" i="1"/>
  <c r="S1507" i="1"/>
  <c r="P1507" i="1"/>
  <c r="O1507" i="1"/>
  <c r="T1506" i="1"/>
  <c r="S1506" i="1"/>
  <c r="P1506" i="1"/>
  <c r="O1506" i="1"/>
  <c r="T1505" i="1"/>
  <c r="S1505" i="1"/>
  <c r="P1505" i="1"/>
  <c r="O1505" i="1"/>
  <c r="T1504" i="1"/>
  <c r="S1504" i="1"/>
  <c r="P1504" i="1"/>
  <c r="O1504" i="1"/>
  <c r="T1503" i="1"/>
  <c r="S1503" i="1"/>
  <c r="P1503" i="1"/>
  <c r="O1503" i="1"/>
  <c r="T1502" i="1"/>
  <c r="S1502" i="1"/>
  <c r="P1502" i="1"/>
  <c r="O1502" i="1"/>
  <c r="T1501" i="1"/>
  <c r="S1501" i="1"/>
  <c r="P1501" i="1"/>
  <c r="O1501" i="1"/>
  <c r="T1500" i="1"/>
  <c r="S1500" i="1"/>
  <c r="P1500" i="1"/>
  <c r="O1500" i="1"/>
  <c r="T1499" i="1"/>
  <c r="S1499" i="1"/>
  <c r="P1499" i="1"/>
  <c r="O1499" i="1"/>
  <c r="T1498" i="1"/>
  <c r="S1498" i="1"/>
  <c r="P1498" i="1"/>
  <c r="O1498" i="1"/>
  <c r="T1497" i="1"/>
  <c r="S1497" i="1"/>
  <c r="P1497" i="1"/>
  <c r="O1497" i="1"/>
  <c r="T1496" i="1"/>
  <c r="S1496" i="1"/>
  <c r="P1496" i="1"/>
  <c r="O1496" i="1"/>
  <c r="T1495" i="1"/>
  <c r="S1495" i="1"/>
  <c r="P1495" i="1"/>
  <c r="O1495" i="1"/>
  <c r="T1494" i="1"/>
  <c r="S1494" i="1"/>
  <c r="P1494" i="1"/>
  <c r="O1494" i="1"/>
  <c r="T1493" i="1"/>
  <c r="S1493" i="1"/>
  <c r="P1493" i="1"/>
  <c r="O1493" i="1"/>
  <c r="T1492" i="1"/>
  <c r="S1492" i="1"/>
  <c r="P1492" i="1"/>
  <c r="O1492" i="1"/>
  <c r="T1491" i="1"/>
  <c r="S1491" i="1"/>
  <c r="P1491" i="1"/>
  <c r="O1491" i="1"/>
  <c r="T1490" i="1"/>
  <c r="S1490" i="1"/>
  <c r="P1490" i="1"/>
  <c r="O1490" i="1"/>
  <c r="T1489" i="1"/>
  <c r="S1489" i="1"/>
  <c r="P1489" i="1"/>
  <c r="O1489" i="1"/>
  <c r="T1488" i="1"/>
  <c r="S1488" i="1"/>
  <c r="P1488" i="1"/>
  <c r="O1488" i="1"/>
  <c r="T1487" i="1"/>
  <c r="S1487" i="1"/>
  <c r="P1487" i="1"/>
  <c r="O1487" i="1"/>
  <c r="T1486" i="1"/>
  <c r="S1486" i="1"/>
  <c r="P1486" i="1"/>
  <c r="O1486" i="1"/>
  <c r="T1485" i="1"/>
  <c r="S1485" i="1"/>
  <c r="P1485" i="1"/>
  <c r="O1485" i="1"/>
  <c r="T1484" i="1"/>
  <c r="S1484" i="1"/>
  <c r="P1484" i="1"/>
  <c r="O1484" i="1"/>
  <c r="T1483" i="1"/>
  <c r="S1483" i="1"/>
  <c r="P1483" i="1"/>
  <c r="O1483" i="1"/>
  <c r="T1482" i="1"/>
  <c r="S1482" i="1"/>
  <c r="P1482" i="1"/>
  <c r="O1482" i="1"/>
  <c r="T1481" i="1"/>
  <c r="S1481" i="1"/>
  <c r="P1481" i="1"/>
  <c r="O1481" i="1"/>
  <c r="T1480" i="1"/>
  <c r="S1480" i="1"/>
  <c r="P1480" i="1"/>
  <c r="O1480" i="1"/>
  <c r="T1479" i="1"/>
  <c r="S1479" i="1"/>
  <c r="P1479" i="1"/>
  <c r="O1479" i="1"/>
  <c r="T1478" i="1"/>
  <c r="S1478" i="1"/>
  <c r="P1478" i="1"/>
  <c r="O1478" i="1"/>
  <c r="T1477" i="1"/>
  <c r="S1477" i="1"/>
  <c r="P1477" i="1"/>
  <c r="O1477" i="1"/>
  <c r="T1476" i="1"/>
  <c r="S1476" i="1"/>
  <c r="P1476" i="1"/>
  <c r="O1476" i="1"/>
  <c r="T1475" i="1"/>
  <c r="S1475" i="1"/>
  <c r="P1475" i="1"/>
  <c r="O1475" i="1"/>
  <c r="T1474" i="1"/>
  <c r="S1474" i="1"/>
  <c r="P1474" i="1"/>
  <c r="O1474" i="1"/>
  <c r="T1473" i="1"/>
  <c r="S1473" i="1"/>
  <c r="P1473" i="1"/>
  <c r="O1473" i="1"/>
  <c r="T1472" i="1"/>
  <c r="S1472" i="1"/>
  <c r="P1472" i="1"/>
  <c r="O1472" i="1"/>
  <c r="T1471" i="1"/>
  <c r="S1471" i="1"/>
  <c r="P1471" i="1"/>
  <c r="O1471" i="1"/>
  <c r="T1470" i="1"/>
  <c r="S1470" i="1"/>
  <c r="P1470" i="1"/>
  <c r="O1470" i="1"/>
  <c r="T1469" i="1"/>
  <c r="S1469" i="1"/>
  <c r="P1469" i="1"/>
  <c r="O1469" i="1"/>
  <c r="T1468" i="1"/>
  <c r="S1468" i="1"/>
  <c r="P1468" i="1"/>
  <c r="O1468" i="1"/>
  <c r="T1467" i="1"/>
  <c r="S1467" i="1"/>
  <c r="P1467" i="1"/>
  <c r="O1467" i="1"/>
  <c r="T1466" i="1"/>
  <c r="S1466" i="1"/>
  <c r="P1466" i="1"/>
  <c r="O1466" i="1"/>
  <c r="T1465" i="1"/>
  <c r="S1465" i="1"/>
  <c r="P1465" i="1"/>
  <c r="O1465" i="1"/>
  <c r="T1464" i="1"/>
  <c r="S1464" i="1"/>
  <c r="P1464" i="1"/>
  <c r="O1464" i="1"/>
  <c r="T1463" i="1"/>
  <c r="S1463" i="1"/>
  <c r="P1463" i="1"/>
  <c r="O1463" i="1"/>
  <c r="T1462" i="1"/>
  <c r="S1462" i="1"/>
  <c r="P1462" i="1"/>
  <c r="O1462" i="1"/>
  <c r="T1461" i="1"/>
  <c r="S1461" i="1"/>
  <c r="P1461" i="1"/>
  <c r="O1461" i="1"/>
  <c r="T1460" i="1"/>
  <c r="S1460" i="1"/>
  <c r="P1460" i="1"/>
  <c r="O1460" i="1"/>
  <c r="T1459" i="1"/>
  <c r="S1459" i="1"/>
  <c r="P1459" i="1"/>
  <c r="O1459" i="1"/>
  <c r="T1458" i="1"/>
  <c r="S1458" i="1"/>
  <c r="P1458" i="1"/>
  <c r="O1458" i="1"/>
  <c r="T1457" i="1"/>
  <c r="S1457" i="1"/>
  <c r="P1457" i="1"/>
  <c r="O1457" i="1"/>
  <c r="T1456" i="1"/>
  <c r="S1456" i="1"/>
  <c r="P1456" i="1"/>
  <c r="O1456" i="1"/>
  <c r="T1455" i="1"/>
  <c r="S1455" i="1"/>
  <c r="P1455" i="1"/>
  <c r="O1455" i="1"/>
  <c r="T1454" i="1"/>
  <c r="S1454" i="1"/>
  <c r="P1454" i="1"/>
  <c r="O1454" i="1"/>
  <c r="T1453" i="1"/>
  <c r="S1453" i="1"/>
  <c r="P1453" i="1"/>
  <c r="O1453" i="1"/>
  <c r="T1452" i="1"/>
  <c r="S1452" i="1"/>
  <c r="P1452" i="1"/>
  <c r="O1452" i="1"/>
  <c r="T1451" i="1"/>
  <c r="S1451" i="1"/>
  <c r="P1451" i="1"/>
  <c r="O1451" i="1"/>
  <c r="T1450" i="1"/>
  <c r="S1450" i="1"/>
  <c r="P1450" i="1"/>
  <c r="O1450" i="1"/>
  <c r="T1449" i="1"/>
  <c r="S1449" i="1"/>
  <c r="P1449" i="1"/>
  <c r="O1449" i="1"/>
  <c r="T1448" i="1"/>
  <c r="S1448" i="1"/>
  <c r="P1448" i="1"/>
  <c r="O1448" i="1"/>
  <c r="T1447" i="1"/>
  <c r="S1447" i="1"/>
  <c r="P1447" i="1"/>
  <c r="O1447" i="1"/>
  <c r="T1446" i="1"/>
  <c r="S1446" i="1"/>
  <c r="P1446" i="1"/>
  <c r="O1446" i="1"/>
  <c r="T1445" i="1"/>
  <c r="S1445" i="1"/>
  <c r="P1445" i="1"/>
  <c r="O1445" i="1"/>
  <c r="T1444" i="1"/>
  <c r="S1444" i="1"/>
  <c r="P1444" i="1"/>
  <c r="O1444" i="1"/>
  <c r="T1443" i="1"/>
  <c r="S1443" i="1"/>
  <c r="P1443" i="1"/>
  <c r="O1443" i="1"/>
  <c r="T1442" i="1"/>
  <c r="S1442" i="1"/>
  <c r="P1442" i="1"/>
  <c r="O1442" i="1"/>
  <c r="T1441" i="1"/>
  <c r="S1441" i="1"/>
  <c r="P1441" i="1"/>
  <c r="O1441" i="1"/>
  <c r="T1440" i="1"/>
  <c r="S1440" i="1"/>
  <c r="P1440" i="1"/>
  <c r="O1440" i="1"/>
  <c r="T1439" i="1"/>
  <c r="S1439" i="1"/>
  <c r="P1439" i="1"/>
  <c r="O1439" i="1"/>
  <c r="T1438" i="1"/>
  <c r="S1438" i="1"/>
  <c r="P1438" i="1"/>
  <c r="O1438" i="1"/>
  <c r="T1437" i="1"/>
  <c r="S1437" i="1"/>
  <c r="P1437" i="1"/>
  <c r="O1437" i="1"/>
  <c r="T1436" i="1"/>
  <c r="S1436" i="1"/>
  <c r="P1436" i="1"/>
  <c r="O1436" i="1"/>
  <c r="T1435" i="1"/>
  <c r="S1435" i="1"/>
  <c r="P1435" i="1"/>
  <c r="O1435" i="1"/>
  <c r="T1434" i="1"/>
  <c r="S1434" i="1"/>
  <c r="P1434" i="1"/>
  <c r="O1434" i="1"/>
  <c r="T1433" i="1"/>
  <c r="S1433" i="1"/>
  <c r="P1433" i="1"/>
  <c r="O1433" i="1"/>
  <c r="T1432" i="1"/>
  <c r="S1432" i="1"/>
  <c r="P1432" i="1"/>
  <c r="O1432" i="1"/>
  <c r="T1431" i="1"/>
  <c r="S1431" i="1"/>
  <c r="P1431" i="1"/>
  <c r="O1431" i="1"/>
  <c r="T1430" i="1"/>
  <c r="S1430" i="1"/>
  <c r="P1430" i="1"/>
  <c r="O1430" i="1"/>
  <c r="T1429" i="1"/>
  <c r="S1429" i="1"/>
  <c r="P1429" i="1"/>
  <c r="O1429" i="1"/>
  <c r="T1428" i="1"/>
  <c r="S1428" i="1"/>
  <c r="P1428" i="1"/>
  <c r="O1428" i="1"/>
  <c r="T1427" i="1"/>
  <c r="S1427" i="1"/>
  <c r="P1427" i="1"/>
  <c r="O1427" i="1"/>
  <c r="T1426" i="1"/>
  <c r="S1426" i="1"/>
  <c r="P1426" i="1"/>
  <c r="O1426" i="1"/>
  <c r="T1425" i="1"/>
  <c r="S1425" i="1"/>
  <c r="P1425" i="1"/>
  <c r="O1425" i="1"/>
  <c r="T1424" i="1"/>
  <c r="S1424" i="1"/>
  <c r="P1424" i="1"/>
  <c r="O1424" i="1"/>
  <c r="T1423" i="1"/>
  <c r="S1423" i="1"/>
  <c r="P1423" i="1"/>
  <c r="O1423" i="1"/>
  <c r="T1422" i="1"/>
  <c r="S1422" i="1"/>
  <c r="P1422" i="1"/>
  <c r="O1422" i="1"/>
  <c r="T1421" i="1"/>
  <c r="S1421" i="1"/>
  <c r="P1421" i="1"/>
  <c r="O1421" i="1"/>
  <c r="T1420" i="1"/>
  <c r="S1420" i="1"/>
  <c r="P1420" i="1"/>
  <c r="O1420" i="1"/>
  <c r="T1419" i="1"/>
  <c r="S1419" i="1"/>
  <c r="P1419" i="1"/>
  <c r="O1419" i="1"/>
  <c r="T1418" i="1"/>
  <c r="S1418" i="1"/>
  <c r="P1418" i="1"/>
  <c r="O1418" i="1"/>
  <c r="T1417" i="1"/>
  <c r="S1417" i="1"/>
  <c r="P1417" i="1"/>
  <c r="O1417" i="1"/>
  <c r="T1416" i="1"/>
  <c r="S1416" i="1"/>
  <c r="P1416" i="1"/>
  <c r="O1416" i="1"/>
  <c r="T1415" i="1"/>
  <c r="S1415" i="1"/>
  <c r="P1415" i="1"/>
  <c r="O1415" i="1"/>
  <c r="T1414" i="1"/>
  <c r="S1414" i="1"/>
  <c r="P1414" i="1"/>
  <c r="O1414" i="1"/>
  <c r="T1413" i="1"/>
  <c r="S1413" i="1"/>
  <c r="P1413" i="1"/>
  <c r="O1413" i="1"/>
  <c r="T1412" i="1"/>
  <c r="S1412" i="1"/>
  <c r="P1412" i="1"/>
  <c r="O1412" i="1"/>
  <c r="T1411" i="1"/>
  <c r="S1411" i="1"/>
  <c r="P1411" i="1"/>
  <c r="O1411" i="1"/>
  <c r="T1410" i="1"/>
  <c r="S1410" i="1"/>
  <c r="P1410" i="1"/>
  <c r="O1410" i="1"/>
  <c r="T1409" i="1"/>
  <c r="S1409" i="1"/>
  <c r="P1409" i="1"/>
  <c r="O1409" i="1"/>
  <c r="T1408" i="1"/>
  <c r="S1408" i="1"/>
  <c r="P1408" i="1"/>
  <c r="O1408" i="1"/>
  <c r="T1407" i="1"/>
  <c r="S1407" i="1"/>
  <c r="P1407" i="1"/>
  <c r="O1407" i="1"/>
  <c r="T1406" i="1"/>
  <c r="S1406" i="1"/>
  <c r="P1406" i="1"/>
  <c r="O1406" i="1"/>
  <c r="T1405" i="1"/>
  <c r="S1405" i="1"/>
  <c r="P1405" i="1"/>
  <c r="O1405" i="1"/>
  <c r="T1404" i="1"/>
  <c r="S1404" i="1"/>
  <c r="P1404" i="1"/>
  <c r="O1404" i="1"/>
  <c r="T1403" i="1"/>
  <c r="S1403" i="1"/>
  <c r="P1403" i="1"/>
  <c r="O1403" i="1"/>
  <c r="T1402" i="1"/>
  <c r="S1402" i="1"/>
  <c r="P1402" i="1"/>
  <c r="O1402" i="1"/>
  <c r="T1401" i="1"/>
  <c r="S1401" i="1"/>
  <c r="P1401" i="1"/>
  <c r="O1401" i="1"/>
  <c r="T1400" i="1"/>
  <c r="S1400" i="1"/>
  <c r="P1400" i="1"/>
  <c r="O1400" i="1"/>
  <c r="T1399" i="1"/>
  <c r="S1399" i="1"/>
  <c r="P1399" i="1"/>
  <c r="O1399" i="1"/>
  <c r="T1398" i="1"/>
  <c r="S1398" i="1"/>
  <c r="P1398" i="1"/>
  <c r="O1398" i="1"/>
  <c r="T1397" i="1"/>
  <c r="S1397" i="1"/>
  <c r="P1397" i="1"/>
  <c r="O1397" i="1"/>
  <c r="T1396" i="1"/>
  <c r="S1396" i="1"/>
  <c r="P1396" i="1"/>
  <c r="O1396" i="1"/>
  <c r="T1395" i="1"/>
  <c r="S1395" i="1"/>
  <c r="P1395" i="1"/>
  <c r="O1395" i="1"/>
  <c r="T1394" i="1"/>
  <c r="S1394" i="1"/>
  <c r="P1394" i="1"/>
  <c r="O1394" i="1"/>
  <c r="T1393" i="1"/>
  <c r="S1393" i="1"/>
  <c r="P1393" i="1"/>
  <c r="O1393" i="1"/>
  <c r="T1392" i="1"/>
  <c r="S1392" i="1"/>
  <c r="P1392" i="1"/>
  <c r="O1392" i="1"/>
  <c r="T1391" i="1"/>
  <c r="S1391" i="1"/>
  <c r="P1391" i="1"/>
  <c r="O1391" i="1"/>
  <c r="T1390" i="1"/>
  <c r="S1390" i="1"/>
  <c r="P1390" i="1"/>
  <c r="O1390" i="1"/>
  <c r="T1389" i="1"/>
  <c r="S1389" i="1"/>
  <c r="P1389" i="1"/>
  <c r="O1389" i="1"/>
  <c r="T1388" i="1"/>
  <c r="S1388" i="1"/>
  <c r="P1388" i="1"/>
  <c r="O1388" i="1"/>
  <c r="T1387" i="1"/>
  <c r="S1387" i="1"/>
  <c r="P1387" i="1"/>
  <c r="O1387" i="1"/>
  <c r="T1386" i="1"/>
  <c r="S1386" i="1"/>
  <c r="P1386" i="1"/>
  <c r="O1386" i="1"/>
  <c r="T1385" i="1"/>
  <c r="S1385" i="1"/>
  <c r="P1385" i="1"/>
  <c r="O1385" i="1"/>
  <c r="T1384" i="1"/>
  <c r="S1384" i="1"/>
  <c r="P1384" i="1"/>
  <c r="O1384" i="1"/>
  <c r="T1383" i="1"/>
  <c r="S1383" i="1"/>
  <c r="P1383" i="1"/>
  <c r="O1383" i="1"/>
  <c r="T1382" i="1"/>
  <c r="S1382" i="1"/>
  <c r="P1382" i="1"/>
  <c r="O1382" i="1"/>
  <c r="T1381" i="1"/>
  <c r="S1381" i="1"/>
  <c r="P1381" i="1"/>
  <c r="O1381" i="1"/>
  <c r="T1380" i="1"/>
  <c r="S1380" i="1"/>
  <c r="P1380" i="1"/>
  <c r="O1380" i="1"/>
  <c r="T1379" i="1"/>
  <c r="S1379" i="1"/>
  <c r="P1379" i="1"/>
  <c r="O1379" i="1"/>
  <c r="T1378" i="1"/>
  <c r="S1378" i="1"/>
  <c r="P1378" i="1"/>
  <c r="O1378" i="1"/>
  <c r="T1377" i="1"/>
  <c r="S1377" i="1"/>
  <c r="P1377" i="1"/>
  <c r="O1377" i="1"/>
  <c r="T1376" i="1"/>
  <c r="S1376" i="1"/>
  <c r="P1376" i="1"/>
  <c r="O1376" i="1"/>
  <c r="T1375" i="1"/>
  <c r="S1375" i="1"/>
  <c r="P1375" i="1"/>
  <c r="O1375" i="1"/>
  <c r="T1374" i="1"/>
  <c r="S1374" i="1"/>
  <c r="P1374" i="1"/>
  <c r="O1374" i="1"/>
  <c r="T1373" i="1"/>
  <c r="S1373" i="1"/>
  <c r="P1373" i="1"/>
  <c r="O1373" i="1"/>
  <c r="T1372" i="1"/>
  <c r="S1372" i="1"/>
  <c r="P1372" i="1"/>
  <c r="O1372" i="1"/>
  <c r="T1371" i="1"/>
  <c r="S1371" i="1"/>
  <c r="P1371" i="1"/>
  <c r="O1371" i="1"/>
  <c r="T1370" i="1"/>
  <c r="S1370" i="1"/>
  <c r="P1370" i="1"/>
  <c r="O1370" i="1"/>
  <c r="T1369" i="1"/>
  <c r="S1369" i="1"/>
  <c r="P1369" i="1"/>
  <c r="O1369" i="1"/>
  <c r="T1368" i="1"/>
  <c r="S1368" i="1"/>
  <c r="P1368" i="1"/>
  <c r="O1368" i="1"/>
  <c r="T1367" i="1"/>
  <c r="S1367" i="1"/>
  <c r="P1367" i="1"/>
  <c r="O1367" i="1"/>
  <c r="T1366" i="1"/>
  <c r="S1366" i="1"/>
  <c r="P1366" i="1"/>
  <c r="O1366" i="1"/>
  <c r="T1365" i="1"/>
  <c r="S1365" i="1"/>
  <c r="P1365" i="1"/>
  <c r="O1365" i="1"/>
  <c r="T1364" i="1"/>
  <c r="S1364" i="1"/>
  <c r="P1364" i="1"/>
  <c r="O1364" i="1"/>
  <c r="T1363" i="1"/>
  <c r="S1363" i="1"/>
  <c r="P1363" i="1"/>
  <c r="O1363" i="1"/>
  <c r="T1362" i="1"/>
  <c r="S1362" i="1"/>
  <c r="P1362" i="1"/>
  <c r="O1362" i="1"/>
  <c r="T1361" i="1"/>
  <c r="S1361" i="1"/>
  <c r="P1361" i="1"/>
  <c r="O1361" i="1"/>
  <c r="T1360" i="1"/>
  <c r="S1360" i="1"/>
  <c r="P1360" i="1"/>
  <c r="O1360" i="1"/>
  <c r="T1359" i="1"/>
  <c r="S1359" i="1"/>
  <c r="P1359" i="1"/>
  <c r="O1359" i="1"/>
  <c r="T1358" i="1"/>
  <c r="S1358" i="1"/>
  <c r="P1358" i="1"/>
  <c r="O1358" i="1"/>
  <c r="T1357" i="1"/>
  <c r="S1357" i="1"/>
  <c r="P1357" i="1"/>
  <c r="O1357" i="1"/>
  <c r="T1356" i="1"/>
  <c r="S1356" i="1"/>
  <c r="P1356" i="1"/>
  <c r="O1356" i="1"/>
  <c r="T1355" i="1"/>
  <c r="S1355" i="1"/>
  <c r="P1355" i="1"/>
  <c r="O1355" i="1"/>
  <c r="T1354" i="1"/>
  <c r="S1354" i="1"/>
  <c r="P1354" i="1"/>
  <c r="O1354" i="1"/>
  <c r="T1353" i="1"/>
  <c r="S1353" i="1"/>
  <c r="P1353" i="1"/>
  <c r="O1353" i="1"/>
  <c r="T1352" i="1"/>
  <c r="S1352" i="1"/>
  <c r="P1352" i="1"/>
  <c r="O1352" i="1"/>
  <c r="T1351" i="1"/>
  <c r="S1351" i="1"/>
  <c r="P1351" i="1"/>
  <c r="O1351" i="1"/>
  <c r="T1350" i="1"/>
  <c r="S1350" i="1"/>
  <c r="P1350" i="1"/>
  <c r="O1350" i="1"/>
  <c r="T1349" i="1"/>
  <c r="S1349" i="1"/>
  <c r="P1349" i="1"/>
  <c r="O1349" i="1"/>
  <c r="T1348" i="1"/>
  <c r="S1348" i="1"/>
  <c r="P1348" i="1"/>
  <c r="O1348" i="1"/>
  <c r="T1347" i="1"/>
  <c r="S1347" i="1"/>
  <c r="P1347" i="1"/>
  <c r="O1347" i="1"/>
  <c r="T1346" i="1"/>
  <c r="S1346" i="1"/>
  <c r="P1346" i="1"/>
  <c r="O1346" i="1"/>
  <c r="T1345" i="1"/>
  <c r="S1345" i="1"/>
  <c r="P1345" i="1"/>
  <c r="O1345" i="1"/>
  <c r="T1344" i="1"/>
  <c r="S1344" i="1"/>
  <c r="P1344" i="1"/>
  <c r="O1344" i="1"/>
  <c r="T1343" i="1"/>
  <c r="S1343" i="1"/>
  <c r="P1343" i="1"/>
  <c r="O1343" i="1"/>
  <c r="T1342" i="1"/>
  <c r="S1342" i="1"/>
  <c r="P1342" i="1"/>
  <c r="O1342" i="1"/>
  <c r="T1341" i="1"/>
  <c r="S1341" i="1"/>
  <c r="P1341" i="1"/>
  <c r="O1341" i="1"/>
  <c r="T1340" i="1"/>
  <c r="S1340" i="1"/>
  <c r="P1340" i="1"/>
  <c r="O1340" i="1"/>
  <c r="T1339" i="1"/>
  <c r="S1339" i="1"/>
  <c r="P1339" i="1"/>
  <c r="O1339" i="1"/>
  <c r="T1338" i="1"/>
  <c r="S1338" i="1"/>
  <c r="P1338" i="1"/>
  <c r="O1338" i="1"/>
  <c r="T1337" i="1"/>
  <c r="S1337" i="1"/>
  <c r="P1337" i="1"/>
  <c r="O1337" i="1"/>
  <c r="T1336" i="1"/>
  <c r="S1336" i="1"/>
  <c r="P1336" i="1"/>
  <c r="O1336" i="1"/>
  <c r="T1335" i="1"/>
  <c r="S1335" i="1"/>
  <c r="P1335" i="1"/>
  <c r="O1335" i="1"/>
  <c r="T1334" i="1"/>
  <c r="S1334" i="1"/>
  <c r="P1334" i="1"/>
  <c r="O1334" i="1"/>
  <c r="T1333" i="1"/>
  <c r="S1333" i="1"/>
  <c r="P1333" i="1"/>
  <c r="O1333" i="1"/>
  <c r="T1332" i="1"/>
  <c r="S1332" i="1"/>
  <c r="P1332" i="1"/>
  <c r="O1332" i="1"/>
  <c r="T1331" i="1"/>
  <c r="S1331" i="1"/>
  <c r="P1331" i="1"/>
  <c r="O1331" i="1"/>
  <c r="T1330" i="1"/>
  <c r="S1330" i="1"/>
  <c r="P1330" i="1"/>
  <c r="O1330" i="1"/>
  <c r="T1329" i="1"/>
  <c r="S1329" i="1"/>
  <c r="P1329" i="1"/>
  <c r="O1329" i="1"/>
  <c r="T1328" i="1"/>
  <c r="S1328" i="1"/>
  <c r="P1328" i="1"/>
  <c r="O1328" i="1"/>
  <c r="T1327" i="1"/>
  <c r="S1327" i="1"/>
  <c r="P1327" i="1"/>
  <c r="O1327" i="1"/>
  <c r="T1326" i="1"/>
  <c r="S1326" i="1"/>
  <c r="P1326" i="1"/>
  <c r="O1326" i="1"/>
  <c r="T1325" i="1"/>
  <c r="S1325" i="1"/>
  <c r="P1325" i="1"/>
  <c r="O1325" i="1"/>
  <c r="T1324" i="1"/>
  <c r="S1324" i="1"/>
  <c r="P1324" i="1"/>
  <c r="O1324" i="1"/>
  <c r="T1323" i="1"/>
  <c r="S1323" i="1"/>
  <c r="P1323" i="1"/>
  <c r="O1323" i="1"/>
  <c r="T1322" i="1"/>
  <c r="S1322" i="1"/>
  <c r="P1322" i="1"/>
  <c r="O1322" i="1"/>
  <c r="T1321" i="1"/>
  <c r="S1321" i="1"/>
  <c r="P1321" i="1"/>
  <c r="O1321" i="1"/>
  <c r="T1320" i="1"/>
  <c r="S1320" i="1"/>
  <c r="P1320" i="1"/>
  <c r="O1320" i="1"/>
  <c r="T1319" i="1"/>
  <c r="S1319" i="1"/>
  <c r="P1319" i="1"/>
  <c r="O1319" i="1"/>
  <c r="T1318" i="1"/>
  <c r="S1318" i="1"/>
  <c r="P1318" i="1"/>
  <c r="O1318" i="1"/>
  <c r="T1317" i="1"/>
  <c r="S1317" i="1"/>
  <c r="P1317" i="1"/>
  <c r="O1317" i="1"/>
  <c r="T1316" i="1"/>
  <c r="S1316" i="1"/>
  <c r="P1316" i="1"/>
  <c r="O1316" i="1"/>
  <c r="T1315" i="1"/>
  <c r="S1315" i="1"/>
  <c r="P1315" i="1"/>
  <c r="O1315" i="1"/>
  <c r="T1314" i="1"/>
  <c r="S1314" i="1"/>
  <c r="P1314" i="1"/>
  <c r="O1314" i="1"/>
  <c r="T1313" i="1"/>
  <c r="S1313" i="1"/>
  <c r="P1313" i="1"/>
  <c r="O1313" i="1"/>
  <c r="T1312" i="1"/>
  <c r="S1312" i="1"/>
  <c r="P1312" i="1"/>
  <c r="O1312" i="1"/>
  <c r="T1311" i="1"/>
  <c r="S1311" i="1"/>
  <c r="P1311" i="1"/>
  <c r="O1311" i="1"/>
  <c r="T1310" i="1"/>
  <c r="S1310" i="1"/>
  <c r="P1310" i="1"/>
  <c r="O1310" i="1"/>
  <c r="T1309" i="1"/>
  <c r="S1309" i="1"/>
  <c r="P1309" i="1"/>
  <c r="O1309" i="1"/>
  <c r="T1308" i="1"/>
  <c r="S1308" i="1"/>
  <c r="P1308" i="1"/>
  <c r="O1308" i="1"/>
  <c r="T1307" i="1"/>
  <c r="S1307" i="1"/>
  <c r="P1307" i="1"/>
  <c r="O1307" i="1"/>
  <c r="T1306" i="1"/>
  <c r="S1306" i="1"/>
  <c r="P1306" i="1"/>
  <c r="O1306" i="1"/>
  <c r="T1305" i="1"/>
  <c r="S1305" i="1"/>
  <c r="P1305" i="1"/>
  <c r="O1305" i="1"/>
  <c r="T1304" i="1"/>
  <c r="S1304" i="1"/>
  <c r="P1304" i="1"/>
  <c r="O1304" i="1"/>
  <c r="T1303" i="1"/>
  <c r="S1303" i="1"/>
  <c r="P1303" i="1"/>
  <c r="O1303" i="1"/>
  <c r="T1302" i="1"/>
  <c r="S1302" i="1"/>
  <c r="P1302" i="1"/>
  <c r="O1302" i="1"/>
  <c r="T1301" i="1"/>
  <c r="S1301" i="1"/>
  <c r="P1301" i="1"/>
  <c r="O1301" i="1"/>
  <c r="T1300" i="1"/>
  <c r="S1300" i="1"/>
  <c r="P1300" i="1"/>
  <c r="O1300" i="1"/>
  <c r="T1299" i="1"/>
  <c r="S1299" i="1"/>
  <c r="P1299" i="1"/>
  <c r="O1299" i="1"/>
  <c r="T1298" i="1"/>
  <c r="S1298" i="1"/>
  <c r="P1298" i="1"/>
  <c r="O1298" i="1"/>
  <c r="T1297" i="1"/>
  <c r="S1297" i="1"/>
  <c r="P1297" i="1"/>
  <c r="O1297" i="1"/>
  <c r="T1296" i="1"/>
  <c r="S1296" i="1"/>
  <c r="P1296" i="1"/>
  <c r="O1296" i="1"/>
  <c r="T1295" i="1"/>
  <c r="S1295" i="1"/>
  <c r="P1295" i="1"/>
  <c r="O1295" i="1"/>
  <c r="T1294" i="1"/>
  <c r="S1294" i="1"/>
  <c r="P1294" i="1"/>
  <c r="O1294" i="1"/>
  <c r="T1293" i="1"/>
  <c r="S1293" i="1"/>
  <c r="P1293" i="1"/>
  <c r="O1293" i="1"/>
  <c r="T1292" i="1"/>
  <c r="S1292" i="1"/>
  <c r="P1292" i="1"/>
  <c r="O1292" i="1"/>
  <c r="T1291" i="1"/>
  <c r="S1291" i="1"/>
  <c r="P1291" i="1"/>
  <c r="O1291" i="1"/>
  <c r="T1290" i="1"/>
  <c r="S1290" i="1"/>
  <c r="P1290" i="1"/>
  <c r="O1290" i="1"/>
  <c r="T1289" i="1"/>
  <c r="S1289" i="1"/>
  <c r="P1289" i="1"/>
  <c r="O1289" i="1"/>
  <c r="T1288" i="1"/>
  <c r="S1288" i="1"/>
  <c r="P1288" i="1"/>
  <c r="O1288" i="1"/>
  <c r="T1287" i="1"/>
  <c r="S1287" i="1"/>
  <c r="P1287" i="1"/>
  <c r="O1287" i="1"/>
  <c r="T1286" i="1"/>
  <c r="S1286" i="1"/>
  <c r="P1286" i="1"/>
  <c r="O1286" i="1"/>
  <c r="T1285" i="1"/>
  <c r="S1285" i="1"/>
  <c r="P1285" i="1"/>
  <c r="O1285" i="1"/>
  <c r="T1284" i="1"/>
  <c r="S1284" i="1"/>
  <c r="P1284" i="1"/>
  <c r="O1284" i="1"/>
  <c r="T1283" i="1"/>
  <c r="S1283" i="1"/>
  <c r="P1283" i="1"/>
  <c r="O1283" i="1"/>
  <c r="T1282" i="1"/>
  <c r="S1282" i="1"/>
  <c r="P1282" i="1"/>
  <c r="O1282" i="1"/>
  <c r="T1281" i="1"/>
  <c r="S1281" i="1"/>
  <c r="P1281" i="1"/>
  <c r="O1281" i="1"/>
  <c r="T1280" i="1"/>
  <c r="S1280" i="1"/>
  <c r="P1280" i="1"/>
  <c r="O1280" i="1"/>
  <c r="T1279" i="1"/>
  <c r="S1279" i="1"/>
  <c r="P1279" i="1"/>
  <c r="O1279" i="1"/>
  <c r="T1278" i="1"/>
  <c r="S1278" i="1"/>
  <c r="P1278" i="1"/>
  <c r="O1278" i="1"/>
  <c r="T1277" i="1"/>
  <c r="S1277" i="1"/>
  <c r="P1277" i="1"/>
  <c r="O1277" i="1"/>
  <c r="T1276" i="1"/>
  <c r="S1276" i="1"/>
  <c r="P1276" i="1"/>
  <c r="O1276" i="1"/>
  <c r="T1275" i="1"/>
  <c r="S1275" i="1"/>
  <c r="P1275" i="1"/>
  <c r="O1275" i="1"/>
  <c r="T1274" i="1"/>
  <c r="S1274" i="1"/>
  <c r="P1274" i="1"/>
  <c r="O1274" i="1"/>
  <c r="T1273" i="1"/>
  <c r="S1273" i="1"/>
  <c r="P1273" i="1"/>
  <c r="O1273" i="1"/>
  <c r="T1272" i="1"/>
  <c r="S1272" i="1"/>
  <c r="P1272" i="1"/>
  <c r="O1272" i="1"/>
  <c r="T1271" i="1"/>
  <c r="S1271" i="1"/>
  <c r="P1271" i="1"/>
  <c r="O1271" i="1"/>
  <c r="T1270" i="1"/>
  <c r="S1270" i="1"/>
  <c r="P1270" i="1"/>
  <c r="O1270" i="1"/>
  <c r="T1269" i="1"/>
  <c r="S1269" i="1"/>
  <c r="P1269" i="1"/>
  <c r="O1269" i="1"/>
  <c r="T1268" i="1"/>
  <c r="S1268" i="1"/>
  <c r="P1268" i="1"/>
  <c r="O1268" i="1"/>
  <c r="T1267" i="1"/>
  <c r="S1267" i="1"/>
  <c r="P1267" i="1"/>
  <c r="O1267" i="1"/>
  <c r="T1266" i="1"/>
  <c r="S1266" i="1"/>
  <c r="P1266" i="1"/>
  <c r="O1266" i="1"/>
  <c r="T1265" i="1"/>
  <c r="S1265" i="1"/>
  <c r="P1265" i="1"/>
  <c r="O1265" i="1"/>
  <c r="T1264" i="1"/>
  <c r="S1264" i="1"/>
  <c r="P1264" i="1"/>
  <c r="O1264" i="1"/>
  <c r="T1263" i="1"/>
  <c r="S1263" i="1"/>
  <c r="P1263" i="1"/>
  <c r="O1263" i="1"/>
  <c r="T1262" i="1"/>
  <c r="S1262" i="1"/>
  <c r="P1262" i="1"/>
  <c r="O1262" i="1"/>
  <c r="T1261" i="1"/>
  <c r="S1261" i="1"/>
  <c r="P1261" i="1"/>
  <c r="O1261" i="1"/>
  <c r="T1260" i="1"/>
  <c r="S1260" i="1"/>
  <c r="P1260" i="1"/>
  <c r="O1260" i="1"/>
  <c r="T1259" i="1"/>
  <c r="S1259" i="1"/>
  <c r="P1259" i="1"/>
  <c r="O1259" i="1"/>
  <c r="T1258" i="1"/>
  <c r="S1258" i="1"/>
  <c r="P1258" i="1"/>
  <c r="O1258" i="1"/>
  <c r="T1257" i="1"/>
  <c r="S1257" i="1"/>
  <c r="P1257" i="1"/>
  <c r="O1257" i="1"/>
  <c r="T1256" i="1"/>
  <c r="S1256" i="1"/>
  <c r="P1256" i="1"/>
  <c r="O1256" i="1"/>
  <c r="T1255" i="1"/>
  <c r="S1255" i="1"/>
  <c r="P1255" i="1"/>
  <c r="O1255" i="1"/>
  <c r="T1254" i="1"/>
  <c r="S1254" i="1"/>
  <c r="P1254" i="1"/>
  <c r="O1254" i="1"/>
  <c r="T1253" i="1"/>
  <c r="S1253" i="1"/>
  <c r="P1253" i="1"/>
  <c r="O1253" i="1"/>
  <c r="T1252" i="1"/>
  <c r="S1252" i="1"/>
  <c r="P1252" i="1"/>
  <c r="O1252" i="1"/>
  <c r="T1251" i="1"/>
  <c r="S1251" i="1"/>
  <c r="P1251" i="1"/>
  <c r="O1251" i="1"/>
  <c r="T1250" i="1"/>
  <c r="S1250" i="1"/>
  <c r="P1250" i="1"/>
  <c r="O1250" i="1"/>
  <c r="T1249" i="1"/>
  <c r="S1249" i="1"/>
  <c r="P1249" i="1"/>
  <c r="O1249" i="1"/>
  <c r="T1248" i="1"/>
  <c r="S1248" i="1"/>
  <c r="P1248" i="1"/>
  <c r="O1248" i="1"/>
  <c r="T1247" i="1"/>
  <c r="S1247" i="1"/>
  <c r="P1247" i="1"/>
  <c r="O1247" i="1"/>
  <c r="T1246" i="1"/>
  <c r="S1246" i="1"/>
  <c r="P1246" i="1"/>
  <c r="O1246" i="1"/>
  <c r="T1245" i="1"/>
  <c r="S1245" i="1"/>
  <c r="P1245" i="1"/>
  <c r="O1245" i="1"/>
  <c r="T1244" i="1"/>
  <c r="S1244" i="1"/>
  <c r="P1244" i="1"/>
  <c r="O1244" i="1"/>
  <c r="T1243" i="1"/>
  <c r="S1243" i="1"/>
  <c r="P1243" i="1"/>
  <c r="O1243" i="1"/>
  <c r="T1242" i="1"/>
  <c r="S1242" i="1"/>
  <c r="P1242" i="1"/>
  <c r="O1242" i="1"/>
  <c r="T1241" i="1"/>
  <c r="S1241" i="1"/>
  <c r="P1241" i="1"/>
  <c r="O1241" i="1"/>
  <c r="T1240" i="1"/>
  <c r="S1240" i="1"/>
  <c r="P1240" i="1"/>
  <c r="O1240" i="1"/>
  <c r="T1239" i="1"/>
  <c r="S1239" i="1"/>
  <c r="P1239" i="1"/>
  <c r="O1239" i="1"/>
  <c r="T1238" i="1"/>
  <c r="S1238" i="1"/>
  <c r="P1238" i="1"/>
  <c r="O1238" i="1"/>
  <c r="T1237" i="1"/>
  <c r="S1237" i="1"/>
  <c r="P1237" i="1"/>
  <c r="O1237" i="1"/>
  <c r="T1236" i="1"/>
  <c r="S1236" i="1"/>
  <c r="P1236" i="1"/>
  <c r="O1236" i="1"/>
  <c r="T1235" i="1"/>
  <c r="S1235" i="1"/>
  <c r="P1235" i="1"/>
  <c r="O1235" i="1"/>
  <c r="T1234" i="1"/>
  <c r="S1234" i="1"/>
  <c r="P1234" i="1"/>
  <c r="O1234" i="1"/>
  <c r="T1233" i="1"/>
  <c r="S1233" i="1"/>
  <c r="P1233" i="1"/>
  <c r="O1233" i="1"/>
  <c r="T1232" i="1"/>
  <c r="S1232" i="1"/>
  <c r="P1232" i="1"/>
  <c r="O1232" i="1"/>
  <c r="T1231" i="1"/>
  <c r="S1231" i="1"/>
  <c r="P1231" i="1"/>
  <c r="O1231" i="1"/>
  <c r="T1230" i="1"/>
  <c r="S1230" i="1"/>
  <c r="P1230" i="1"/>
  <c r="O1230" i="1"/>
  <c r="T1229" i="1"/>
  <c r="S1229" i="1"/>
  <c r="P1229" i="1"/>
  <c r="O1229" i="1"/>
  <c r="T1228" i="1"/>
  <c r="S1228" i="1"/>
  <c r="P1228" i="1"/>
  <c r="O1228" i="1"/>
  <c r="T1227" i="1"/>
  <c r="S1227" i="1"/>
  <c r="P1227" i="1"/>
  <c r="O1227" i="1"/>
  <c r="T1226" i="1"/>
  <c r="S1226" i="1"/>
  <c r="P1226" i="1"/>
  <c r="O1226" i="1"/>
  <c r="T1225" i="1"/>
  <c r="S1225" i="1"/>
  <c r="P1225" i="1"/>
  <c r="O1225" i="1"/>
  <c r="T1224" i="1"/>
  <c r="S1224" i="1"/>
  <c r="P1224" i="1"/>
  <c r="O1224" i="1"/>
  <c r="T1223" i="1"/>
  <c r="S1223" i="1"/>
  <c r="P1223" i="1"/>
  <c r="O1223" i="1"/>
  <c r="T1222" i="1"/>
  <c r="S1222" i="1"/>
  <c r="P1222" i="1"/>
  <c r="O1222" i="1"/>
  <c r="T1221" i="1"/>
  <c r="S1221" i="1"/>
  <c r="P1221" i="1"/>
  <c r="O1221" i="1"/>
  <c r="T1220" i="1"/>
  <c r="S1220" i="1"/>
  <c r="P1220" i="1"/>
  <c r="O1220" i="1"/>
  <c r="T1219" i="1"/>
  <c r="S1219" i="1"/>
  <c r="P1219" i="1"/>
  <c r="O1219" i="1"/>
  <c r="T1218" i="1"/>
  <c r="S1218" i="1"/>
  <c r="P1218" i="1"/>
  <c r="O1218" i="1"/>
  <c r="T1217" i="1"/>
  <c r="S1217" i="1"/>
  <c r="P1217" i="1"/>
  <c r="O1217" i="1"/>
  <c r="T1216" i="1"/>
  <c r="S1216" i="1"/>
  <c r="P1216" i="1"/>
  <c r="O1216" i="1"/>
  <c r="T1215" i="1"/>
  <c r="S1215" i="1"/>
  <c r="P1215" i="1"/>
  <c r="O1215" i="1"/>
  <c r="T1214" i="1"/>
  <c r="S1214" i="1"/>
  <c r="P1214" i="1"/>
  <c r="O1214" i="1"/>
  <c r="T1213" i="1"/>
  <c r="S1213" i="1"/>
  <c r="P1213" i="1"/>
  <c r="O1213" i="1"/>
  <c r="T1212" i="1"/>
  <c r="S1212" i="1"/>
  <c r="P1212" i="1"/>
  <c r="O1212" i="1"/>
  <c r="T1211" i="1"/>
  <c r="S1211" i="1"/>
  <c r="P1211" i="1"/>
  <c r="O1211" i="1"/>
  <c r="T1210" i="1"/>
  <c r="S1210" i="1"/>
  <c r="P1210" i="1"/>
  <c r="O1210" i="1"/>
  <c r="T1209" i="1"/>
  <c r="S1209" i="1"/>
  <c r="P1209" i="1"/>
  <c r="O1209" i="1"/>
  <c r="T1208" i="1"/>
  <c r="S1208" i="1"/>
  <c r="P1208" i="1"/>
  <c r="O1208" i="1"/>
  <c r="T1207" i="1"/>
  <c r="S1207" i="1"/>
  <c r="P1207" i="1"/>
  <c r="O1207" i="1"/>
  <c r="T1206" i="1"/>
  <c r="S1206" i="1"/>
  <c r="P1206" i="1"/>
  <c r="O1206" i="1"/>
  <c r="T1205" i="1"/>
  <c r="S1205" i="1"/>
  <c r="P1205" i="1"/>
  <c r="O1205" i="1"/>
  <c r="T1204" i="1"/>
  <c r="S1204" i="1"/>
  <c r="P1204" i="1"/>
  <c r="O1204" i="1"/>
  <c r="T1203" i="1"/>
  <c r="S1203" i="1"/>
  <c r="P1203" i="1"/>
  <c r="O1203" i="1"/>
  <c r="T1202" i="1"/>
  <c r="S1202" i="1"/>
  <c r="P1202" i="1"/>
  <c r="O1202" i="1"/>
  <c r="T1201" i="1"/>
  <c r="S1201" i="1"/>
  <c r="P1201" i="1"/>
  <c r="O1201" i="1"/>
  <c r="T1200" i="1"/>
  <c r="S1200" i="1"/>
  <c r="P1200" i="1"/>
  <c r="O1200" i="1"/>
  <c r="T1199" i="1"/>
  <c r="S1199" i="1"/>
  <c r="P1199" i="1"/>
  <c r="O1199" i="1"/>
  <c r="T1198" i="1"/>
  <c r="S1198" i="1"/>
  <c r="P1198" i="1"/>
  <c r="O1198" i="1"/>
  <c r="T1197" i="1"/>
  <c r="S1197" i="1"/>
  <c r="P1197" i="1"/>
  <c r="O1197" i="1"/>
  <c r="T1196" i="1"/>
  <c r="S1196" i="1"/>
  <c r="P1196" i="1"/>
  <c r="O1196" i="1"/>
  <c r="T1195" i="1"/>
  <c r="S1195" i="1"/>
  <c r="P1195" i="1"/>
  <c r="O1195" i="1"/>
  <c r="T1194" i="1"/>
  <c r="S1194" i="1"/>
  <c r="P1194" i="1"/>
  <c r="O1194" i="1"/>
  <c r="T1193" i="1"/>
  <c r="S1193" i="1"/>
  <c r="P1193" i="1"/>
  <c r="O1193" i="1"/>
  <c r="T1192" i="1"/>
  <c r="S1192" i="1"/>
  <c r="P1192" i="1"/>
  <c r="O1192" i="1"/>
  <c r="T1191" i="1"/>
  <c r="S1191" i="1"/>
  <c r="P1191" i="1"/>
  <c r="O1191" i="1"/>
  <c r="T1190" i="1"/>
  <c r="S1190" i="1"/>
  <c r="P1190" i="1"/>
  <c r="O1190" i="1"/>
  <c r="T1189" i="1"/>
  <c r="S1189" i="1"/>
  <c r="P1189" i="1"/>
  <c r="O1189" i="1"/>
  <c r="T1188" i="1"/>
  <c r="S1188" i="1"/>
  <c r="P1188" i="1"/>
  <c r="O1188" i="1"/>
  <c r="T1187" i="1"/>
  <c r="S1187" i="1"/>
  <c r="P1187" i="1"/>
  <c r="O1187" i="1"/>
  <c r="T1186" i="1"/>
  <c r="S1186" i="1"/>
  <c r="P1186" i="1"/>
  <c r="O1186" i="1"/>
  <c r="T1185" i="1"/>
  <c r="S1185" i="1"/>
  <c r="P1185" i="1"/>
  <c r="O1185" i="1"/>
  <c r="T1184" i="1"/>
  <c r="S1184" i="1"/>
  <c r="P1184" i="1"/>
  <c r="O1184" i="1"/>
  <c r="T1183" i="1"/>
  <c r="S1183" i="1"/>
  <c r="P1183" i="1"/>
  <c r="O1183" i="1"/>
  <c r="T1182" i="1"/>
  <c r="S1182" i="1"/>
  <c r="P1182" i="1"/>
  <c r="O1182" i="1"/>
  <c r="T1181" i="1"/>
  <c r="S1181" i="1"/>
  <c r="P1181" i="1"/>
  <c r="O1181" i="1"/>
  <c r="T1180" i="1"/>
  <c r="S1180" i="1"/>
  <c r="P1180" i="1"/>
  <c r="O1180" i="1"/>
  <c r="T1179" i="1"/>
  <c r="S1179" i="1"/>
  <c r="P1179" i="1"/>
  <c r="O1179" i="1"/>
  <c r="T1178" i="1"/>
  <c r="S1178" i="1"/>
  <c r="P1178" i="1"/>
  <c r="O1178" i="1"/>
  <c r="T1177" i="1"/>
  <c r="S1177" i="1"/>
  <c r="P1177" i="1"/>
  <c r="O1177" i="1"/>
  <c r="T1176" i="1"/>
  <c r="S1176" i="1"/>
  <c r="P1176" i="1"/>
  <c r="O1176" i="1"/>
  <c r="T1175" i="1"/>
  <c r="S1175" i="1"/>
  <c r="P1175" i="1"/>
  <c r="O1175" i="1"/>
  <c r="T1174" i="1"/>
  <c r="S1174" i="1"/>
  <c r="P1174" i="1"/>
  <c r="O1174" i="1"/>
  <c r="T1173" i="1"/>
  <c r="S1173" i="1"/>
  <c r="P1173" i="1"/>
  <c r="O1173" i="1"/>
  <c r="T1172" i="1"/>
  <c r="S1172" i="1"/>
  <c r="P1172" i="1"/>
  <c r="O1172" i="1"/>
  <c r="T1171" i="1"/>
  <c r="S1171" i="1"/>
  <c r="P1171" i="1"/>
  <c r="O1171" i="1"/>
  <c r="T1170" i="1"/>
  <c r="S1170" i="1"/>
  <c r="P1170" i="1"/>
  <c r="O1170" i="1"/>
  <c r="T1169" i="1"/>
  <c r="S1169" i="1"/>
  <c r="P1169" i="1"/>
  <c r="O1169" i="1"/>
  <c r="T1168" i="1"/>
  <c r="S1168" i="1"/>
  <c r="P1168" i="1"/>
  <c r="O1168" i="1"/>
  <c r="T1167" i="1"/>
  <c r="S1167" i="1"/>
  <c r="P1167" i="1"/>
  <c r="O1167" i="1"/>
  <c r="T1166" i="1"/>
  <c r="S1166" i="1"/>
  <c r="P1166" i="1"/>
  <c r="O1166" i="1"/>
  <c r="T1165" i="1"/>
  <c r="S1165" i="1"/>
  <c r="P1165" i="1"/>
  <c r="O1165" i="1"/>
  <c r="T1164" i="1"/>
  <c r="S1164" i="1"/>
  <c r="P1164" i="1"/>
  <c r="O1164" i="1"/>
  <c r="T1163" i="1"/>
  <c r="S1163" i="1"/>
  <c r="P1163" i="1"/>
  <c r="O1163" i="1"/>
  <c r="T1162" i="1"/>
  <c r="S1162" i="1"/>
  <c r="P1162" i="1"/>
  <c r="O1162" i="1"/>
  <c r="T1161" i="1"/>
  <c r="S1161" i="1"/>
  <c r="P1161" i="1"/>
  <c r="O1161" i="1"/>
  <c r="T1160" i="1"/>
  <c r="S1160" i="1"/>
  <c r="P1160" i="1"/>
  <c r="O1160" i="1"/>
  <c r="T1159" i="1"/>
  <c r="S1159" i="1"/>
  <c r="P1159" i="1"/>
  <c r="O1159" i="1"/>
  <c r="T1158" i="1"/>
  <c r="S1158" i="1"/>
  <c r="P1158" i="1"/>
  <c r="O1158" i="1"/>
  <c r="T1157" i="1"/>
  <c r="S1157" i="1"/>
  <c r="P1157" i="1"/>
  <c r="O1157" i="1"/>
  <c r="T1156" i="1"/>
  <c r="S1156" i="1"/>
  <c r="P1156" i="1"/>
  <c r="O1156" i="1"/>
  <c r="T1155" i="1"/>
  <c r="S1155" i="1"/>
  <c r="P1155" i="1"/>
  <c r="O1155" i="1"/>
  <c r="T1154" i="1"/>
  <c r="S1154" i="1"/>
  <c r="P1154" i="1"/>
  <c r="O1154" i="1"/>
  <c r="T1153" i="1"/>
  <c r="S1153" i="1"/>
  <c r="P1153" i="1"/>
  <c r="O1153" i="1"/>
  <c r="T1152" i="1"/>
  <c r="S1152" i="1"/>
  <c r="P1152" i="1"/>
  <c r="O1152" i="1"/>
  <c r="T1151" i="1"/>
  <c r="S1151" i="1"/>
  <c r="P1151" i="1"/>
  <c r="O1151" i="1"/>
  <c r="T1150" i="1"/>
  <c r="S1150" i="1"/>
  <c r="P1150" i="1"/>
  <c r="O1150" i="1"/>
  <c r="T1149" i="1"/>
  <c r="S1149" i="1"/>
  <c r="P1149" i="1"/>
  <c r="O1149" i="1"/>
  <c r="T1148" i="1"/>
  <c r="S1148" i="1"/>
  <c r="P1148" i="1"/>
  <c r="O1148" i="1"/>
  <c r="T1147" i="1"/>
  <c r="S1147" i="1"/>
  <c r="P1147" i="1"/>
  <c r="O1147" i="1"/>
  <c r="T1146" i="1"/>
  <c r="S1146" i="1"/>
  <c r="P1146" i="1"/>
  <c r="O1146" i="1"/>
  <c r="T1145" i="1"/>
  <c r="S1145" i="1"/>
  <c r="P1145" i="1"/>
  <c r="O1145" i="1"/>
  <c r="T1144" i="1"/>
  <c r="S1144" i="1"/>
  <c r="P1144" i="1"/>
  <c r="O1144" i="1"/>
  <c r="T1143" i="1"/>
  <c r="S1143" i="1"/>
  <c r="P1143" i="1"/>
  <c r="O1143" i="1"/>
  <c r="T1142" i="1"/>
  <c r="S1142" i="1"/>
  <c r="P1142" i="1"/>
  <c r="O1142" i="1"/>
  <c r="T1141" i="1"/>
  <c r="S1141" i="1"/>
  <c r="P1141" i="1"/>
  <c r="O1141" i="1"/>
  <c r="T1140" i="1"/>
  <c r="S1140" i="1"/>
  <c r="P1140" i="1"/>
  <c r="O1140" i="1"/>
  <c r="T1139" i="1"/>
  <c r="S1139" i="1"/>
  <c r="P1139" i="1"/>
  <c r="O1139" i="1"/>
  <c r="T1138" i="1"/>
  <c r="S1138" i="1"/>
  <c r="P1138" i="1"/>
  <c r="O1138" i="1"/>
  <c r="T1137" i="1"/>
  <c r="S1137" i="1"/>
  <c r="P1137" i="1"/>
  <c r="O1137" i="1"/>
  <c r="T1136" i="1"/>
  <c r="S1136" i="1"/>
  <c r="P1136" i="1"/>
  <c r="O1136" i="1"/>
  <c r="T1135" i="1"/>
  <c r="S1135" i="1"/>
  <c r="P1135" i="1"/>
  <c r="O1135" i="1"/>
  <c r="T1134" i="1"/>
  <c r="S1134" i="1"/>
  <c r="P1134" i="1"/>
  <c r="O1134" i="1"/>
  <c r="T1133" i="1"/>
  <c r="S1133" i="1"/>
  <c r="P1133" i="1"/>
  <c r="O1133" i="1"/>
  <c r="T1132" i="1"/>
  <c r="S1132" i="1"/>
  <c r="P1132" i="1"/>
  <c r="O1132" i="1"/>
  <c r="T1131" i="1"/>
  <c r="S1131" i="1"/>
  <c r="P1131" i="1"/>
  <c r="O1131" i="1"/>
  <c r="T1130" i="1"/>
  <c r="S1130" i="1"/>
  <c r="P1130" i="1"/>
  <c r="O1130" i="1"/>
  <c r="T1129" i="1"/>
  <c r="S1129" i="1"/>
  <c r="P1129" i="1"/>
  <c r="O1129" i="1"/>
  <c r="T1128" i="1"/>
  <c r="S1128" i="1"/>
  <c r="P1128" i="1"/>
  <c r="O1128" i="1"/>
  <c r="T1127" i="1"/>
  <c r="S1127" i="1"/>
  <c r="P1127" i="1"/>
  <c r="O1127" i="1"/>
  <c r="T1126" i="1"/>
  <c r="S1126" i="1"/>
  <c r="P1126" i="1"/>
  <c r="O1126" i="1"/>
  <c r="T1125" i="1"/>
  <c r="S1125" i="1"/>
  <c r="P1125" i="1"/>
  <c r="O1125" i="1"/>
  <c r="T1124" i="1"/>
  <c r="S1124" i="1"/>
  <c r="P1124" i="1"/>
  <c r="O1124" i="1"/>
  <c r="T1123" i="1"/>
  <c r="S1123" i="1"/>
  <c r="P1123" i="1"/>
  <c r="O1123" i="1"/>
  <c r="T1122" i="1"/>
  <c r="S1122" i="1"/>
  <c r="P1122" i="1"/>
  <c r="O1122" i="1"/>
  <c r="T1121" i="1"/>
  <c r="S1121" i="1"/>
  <c r="P1121" i="1"/>
  <c r="O1121" i="1"/>
  <c r="T1120" i="1"/>
  <c r="S1120" i="1"/>
  <c r="P1120" i="1"/>
  <c r="O1120" i="1"/>
  <c r="T1119" i="1"/>
  <c r="S1119" i="1"/>
  <c r="P1119" i="1"/>
  <c r="O1119" i="1"/>
  <c r="T1118" i="1"/>
  <c r="S1118" i="1"/>
  <c r="P1118" i="1"/>
  <c r="O1118" i="1"/>
  <c r="T1117" i="1"/>
  <c r="S1117" i="1"/>
  <c r="P1117" i="1"/>
  <c r="O1117" i="1"/>
  <c r="T1116" i="1"/>
  <c r="S1116" i="1"/>
  <c r="P1116" i="1"/>
  <c r="O1116" i="1"/>
  <c r="T1115" i="1"/>
  <c r="S1115" i="1"/>
  <c r="P1115" i="1"/>
  <c r="O1115" i="1"/>
  <c r="T1114" i="1"/>
  <c r="S1114" i="1"/>
  <c r="P1114" i="1"/>
  <c r="O1114" i="1"/>
  <c r="T1113" i="1"/>
  <c r="S1113" i="1"/>
  <c r="P1113" i="1"/>
  <c r="O1113" i="1"/>
  <c r="T1112" i="1"/>
  <c r="S1112" i="1"/>
  <c r="P1112" i="1"/>
  <c r="O1112" i="1"/>
  <c r="T1111" i="1"/>
  <c r="S1111" i="1"/>
  <c r="P1111" i="1"/>
  <c r="O1111" i="1"/>
  <c r="T1110" i="1"/>
  <c r="S1110" i="1"/>
  <c r="P1110" i="1"/>
  <c r="O1110" i="1"/>
  <c r="T1109" i="1"/>
  <c r="S1109" i="1"/>
  <c r="P1109" i="1"/>
  <c r="O1109" i="1"/>
  <c r="T1108" i="1"/>
  <c r="S1108" i="1"/>
  <c r="P1108" i="1"/>
  <c r="O1108" i="1"/>
  <c r="T1107" i="1"/>
  <c r="S1107" i="1"/>
  <c r="P1107" i="1"/>
  <c r="O1107" i="1"/>
  <c r="T1106" i="1"/>
  <c r="S1106" i="1"/>
  <c r="P1106" i="1"/>
  <c r="O1106" i="1"/>
  <c r="T1105" i="1"/>
  <c r="S1105" i="1"/>
  <c r="P1105" i="1"/>
  <c r="O1105" i="1"/>
  <c r="T1104" i="1"/>
  <c r="S1104" i="1"/>
  <c r="P1104" i="1"/>
  <c r="O1104" i="1"/>
  <c r="T1103" i="1"/>
  <c r="S1103" i="1"/>
  <c r="P1103" i="1"/>
  <c r="O1103" i="1"/>
  <c r="T1102" i="1"/>
  <c r="S1102" i="1"/>
  <c r="P1102" i="1"/>
  <c r="O1102" i="1"/>
  <c r="T1101" i="1"/>
  <c r="S1101" i="1"/>
  <c r="P1101" i="1"/>
  <c r="O1101" i="1"/>
  <c r="T1100" i="1"/>
  <c r="S1100" i="1"/>
  <c r="P1100" i="1"/>
  <c r="O1100" i="1"/>
  <c r="T1099" i="1"/>
  <c r="S1099" i="1"/>
  <c r="P1099" i="1"/>
  <c r="O1099" i="1"/>
  <c r="T1098" i="1"/>
  <c r="S1098" i="1"/>
  <c r="P1098" i="1"/>
  <c r="O1098" i="1"/>
  <c r="T1097" i="1"/>
  <c r="S1097" i="1"/>
  <c r="P1097" i="1"/>
  <c r="O1097" i="1"/>
  <c r="T1096" i="1"/>
  <c r="S1096" i="1"/>
  <c r="P1096" i="1"/>
  <c r="O1096" i="1"/>
  <c r="T1095" i="1"/>
  <c r="S1095" i="1"/>
  <c r="P1095" i="1"/>
  <c r="O1095" i="1"/>
  <c r="T1094" i="1"/>
  <c r="S1094" i="1"/>
  <c r="P1094" i="1"/>
  <c r="O1094" i="1"/>
  <c r="T1093" i="1"/>
  <c r="S1093" i="1"/>
  <c r="P1093" i="1"/>
  <c r="O1093" i="1"/>
  <c r="T1092" i="1"/>
  <c r="S1092" i="1"/>
  <c r="P1092" i="1"/>
  <c r="O1092" i="1"/>
  <c r="T1091" i="1"/>
  <c r="S1091" i="1"/>
  <c r="P1091" i="1"/>
  <c r="O1091" i="1"/>
  <c r="T1090" i="1"/>
  <c r="S1090" i="1"/>
  <c r="P1090" i="1"/>
  <c r="O1090" i="1"/>
  <c r="T1089" i="1"/>
  <c r="S1089" i="1"/>
  <c r="P1089" i="1"/>
  <c r="O1089" i="1"/>
  <c r="T1088" i="1"/>
  <c r="S1088" i="1"/>
  <c r="P1088" i="1"/>
  <c r="O1088" i="1"/>
  <c r="T1087" i="1"/>
  <c r="S1087" i="1"/>
  <c r="P1087" i="1"/>
  <c r="O1087" i="1"/>
  <c r="T1086" i="1"/>
  <c r="S1086" i="1"/>
  <c r="P1086" i="1"/>
  <c r="O1086" i="1"/>
  <c r="T1085" i="1"/>
  <c r="S1085" i="1"/>
  <c r="P1085" i="1"/>
  <c r="O1085" i="1"/>
  <c r="T1084" i="1"/>
  <c r="S1084" i="1"/>
  <c r="P1084" i="1"/>
  <c r="O1084" i="1"/>
  <c r="T1083" i="1"/>
  <c r="S1083" i="1"/>
  <c r="P1083" i="1"/>
  <c r="O1083" i="1"/>
  <c r="T1082" i="1"/>
  <c r="S1082" i="1"/>
  <c r="P1082" i="1"/>
  <c r="O1082" i="1"/>
  <c r="T1081" i="1"/>
  <c r="S1081" i="1"/>
  <c r="P1081" i="1"/>
  <c r="O1081" i="1"/>
  <c r="T1080" i="1"/>
  <c r="S1080" i="1"/>
  <c r="P1080" i="1"/>
  <c r="O1080" i="1"/>
  <c r="T1079" i="1"/>
  <c r="S1079" i="1"/>
  <c r="P1079" i="1"/>
  <c r="O1079" i="1"/>
  <c r="T1078" i="1"/>
  <c r="S1078" i="1"/>
  <c r="P1078" i="1"/>
  <c r="O1078" i="1"/>
  <c r="T1077" i="1"/>
  <c r="S1077" i="1"/>
  <c r="P1077" i="1"/>
  <c r="O1077" i="1"/>
  <c r="T1076" i="1"/>
  <c r="S1076" i="1"/>
  <c r="P1076" i="1"/>
  <c r="O1076" i="1"/>
  <c r="T1075" i="1"/>
  <c r="S1075" i="1"/>
  <c r="P1075" i="1"/>
  <c r="O1075" i="1"/>
  <c r="T1074" i="1"/>
  <c r="S1074" i="1"/>
  <c r="P1074" i="1"/>
  <c r="O1074" i="1"/>
  <c r="T1073" i="1"/>
  <c r="S1073" i="1"/>
  <c r="P1073" i="1"/>
  <c r="O1073" i="1"/>
  <c r="T1072" i="1"/>
  <c r="S1072" i="1"/>
  <c r="P1072" i="1"/>
  <c r="O1072" i="1"/>
  <c r="T1071" i="1"/>
  <c r="S1071" i="1"/>
  <c r="P1071" i="1"/>
  <c r="O1071" i="1"/>
  <c r="T1070" i="1"/>
  <c r="S1070" i="1"/>
  <c r="P1070" i="1"/>
  <c r="O1070" i="1"/>
  <c r="T1069" i="1"/>
  <c r="S1069" i="1"/>
  <c r="P1069" i="1"/>
  <c r="O1069" i="1"/>
  <c r="T1068" i="1"/>
  <c r="S1068" i="1"/>
  <c r="P1068" i="1"/>
  <c r="O1068" i="1"/>
  <c r="T1067" i="1"/>
  <c r="S1067" i="1"/>
  <c r="P1067" i="1"/>
  <c r="O1067" i="1"/>
  <c r="T1066" i="1"/>
  <c r="S1066" i="1"/>
  <c r="P1066" i="1"/>
  <c r="O1066" i="1"/>
  <c r="T1065" i="1"/>
  <c r="S1065" i="1"/>
  <c r="P1065" i="1"/>
  <c r="O1065" i="1"/>
  <c r="T1064" i="1"/>
  <c r="S1064" i="1"/>
  <c r="P1064" i="1"/>
  <c r="O1064" i="1"/>
  <c r="T1063" i="1"/>
  <c r="S1063" i="1"/>
  <c r="P1063" i="1"/>
  <c r="O1063" i="1"/>
  <c r="T1062" i="1"/>
  <c r="S1062" i="1"/>
  <c r="P1062" i="1"/>
  <c r="O1062" i="1"/>
  <c r="T1061" i="1"/>
  <c r="S1061" i="1"/>
  <c r="P1061" i="1"/>
  <c r="O1061" i="1"/>
  <c r="T1060" i="1"/>
  <c r="S1060" i="1"/>
  <c r="P1060" i="1"/>
  <c r="O1060" i="1"/>
  <c r="T1059" i="1"/>
  <c r="S1059" i="1"/>
  <c r="P1059" i="1"/>
  <c r="O1059" i="1"/>
  <c r="T1058" i="1"/>
  <c r="S1058" i="1"/>
  <c r="P1058" i="1"/>
  <c r="O1058" i="1"/>
  <c r="T1057" i="1"/>
  <c r="S1057" i="1"/>
  <c r="P1057" i="1"/>
  <c r="O1057" i="1"/>
  <c r="T1056" i="1"/>
  <c r="S1056" i="1"/>
  <c r="P1056" i="1"/>
  <c r="O1056" i="1"/>
  <c r="T1055" i="1"/>
  <c r="S1055" i="1"/>
  <c r="P1055" i="1"/>
  <c r="O1055" i="1"/>
  <c r="T1054" i="1"/>
  <c r="S1054" i="1"/>
  <c r="P1054" i="1"/>
  <c r="O1054" i="1"/>
  <c r="T1053" i="1"/>
  <c r="S1053" i="1"/>
  <c r="P1053" i="1"/>
  <c r="O1053" i="1"/>
  <c r="T1052" i="1"/>
  <c r="S1052" i="1"/>
  <c r="P1052" i="1"/>
  <c r="O1052" i="1"/>
  <c r="T1051" i="1"/>
  <c r="S1051" i="1"/>
  <c r="P1051" i="1"/>
  <c r="O1051" i="1"/>
  <c r="T1050" i="1"/>
  <c r="S1050" i="1"/>
  <c r="P1050" i="1"/>
  <c r="O1050" i="1"/>
  <c r="T1049" i="1"/>
  <c r="S1049" i="1"/>
  <c r="P1049" i="1"/>
  <c r="O1049" i="1"/>
  <c r="T1048" i="1"/>
  <c r="S1048" i="1"/>
  <c r="P1048" i="1"/>
  <c r="O1048" i="1"/>
  <c r="T1047" i="1"/>
  <c r="S1047" i="1"/>
  <c r="P1047" i="1"/>
  <c r="O1047" i="1"/>
  <c r="T1046" i="1"/>
  <c r="S1046" i="1"/>
  <c r="P1046" i="1"/>
  <c r="O1046" i="1"/>
  <c r="T1045" i="1"/>
  <c r="S1045" i="1"/>
  <c r="P1045" i="1"/>
  <c r="O1045" i="1"/>
  <c r="T1044" i="1"/>
  <c r="S1044" i="1"/>
  <c r="P1044" i="1"/>
  <c r="O1044" i="1"/>
  <c r="T1043" i="1"/>
  <c r="S1043" i="1"/>
  <c r="P1043" i="1"/>
  <c r="O1043" i="1"/>
  <c r="T1042" i="1"/>
  <c r="S1042" i="1"/>
  <c r="P1042" i="1"/>
  <c r="O1042" i="1"/>
  <c r="T1041" i="1"/>
  <c r="S1041" i="1"/>
  <c r="P1041" i="1"/>
  <c r="O1041" i="1"/>
  <c r="T1040" i="1"/>
  <c r="S1040" i="1"/>
  <c r="P1040" i="1"/>
  <c r="O1040" i="1"/>
  <c r="T1039" i="1"/>
  <c r="S1039" i="1"/>
  <c r="P1039" i="1"/>
  <c r="O1039" i="1"/>
  <c r="T1038" i="1"/>
  <c r="S1038" i="1"/>
  <c r="P1038" i="1"/>
  <c r="O1038" i="1"/>
  <c r="T1037" i="1"/>
  <c r="S1037" i="1"/>
  <c r="P1037" i="1"/>
  <c r="O1037" i="1"/>
  <c r="T1036" i="1"/>
  <c r="S1036" i="1"/>
  <c r="P1036" i="1"/>
  <c r="O1036" i="1"/>
  <c r="T1035" i="1"/>
  <c r="S1035" i="1"/>
  <c r="P1035" i="1"/>
  <c r="O1035" i="1"/>
  <c r="T1034" i="1"/>
  <c r="S1034" i="1"/>
  <c r="P1034" i="1"/>
  <c r="O1034" i="1"/>
  <c r="T1033" i="1"/>
  <c r="S1033" i="1"/>
  <c r="P1033" i="1"/>
  <c r="O1033" i="1"/>
  <c r="T1032" i="1"/>
  <c r="S1032" i="1"/>
  <c r="P1032" i="1"/>
  <c r="O1032" i="1"/>
  <c r="T1031" i="1"/>
  <c r="S1031" i="1"/>
  <c r="P1031" i="1"/>
  <c r="O1031" i="1"/>
  <c r="T1030" i="1"/>
  <c r="S1030" i="1"/>
  <c r="P1030" i="1"/>
  <c r="O1030" i="1"/>
  <c r="T1029" i="1"/>
  <c r="S1029" i="1"/>
  <c r="P1029" i="1"/>
  <c r="O1029" i="1"/>
  <c r="T1028" i="1"/>
  <c r="S1028" i="1"/>
  <c r="P1028" i="1"/>
  <c r="O1028" i="1"/>
  <c r="T1027" i="1"/>
  <c r="S1027" i="1"/>
  <c r="P1027" i="1"/>
  <c r="O1027" i="1"/>
  <c r="T1026" i="1"/>
  <c r="S1026" i="1"/>
  <c r="P1026" i="1"/>
  <c r="O1026" i="1"/>
  <c r="T1025" i="1"/>
  <c r="S1025" i="1"/>
  <c r="P1025" i="1"/>
  <c r="O1025" i="1"/>
  <c r="T1024" i="1"/>
  <c r="S1024" i="1"/>
  <c r="P1024" i="1"/>
  <c r="O1024" i="1"/>
  <c r="T1023" i="1"/>
  <c r="S1023" i="1"/>
  <c r="P1023" i="1"/>
  <c r="O1023" i="1"/>
  <c r="T1022" i="1"/>
  <c r="S1022" i="1"/>
  <c r="P1022" i="1"/>
  <c r="O1022" i="1"/>
  <c r="T1021" i="1"/>
  <c r="S1021" i="1"/>
  <c r="P1021" i="1"/>
  <c r="O1021" i="1"/>
  <c r="T1020" i="1"/>
  <c r="S1020" i="1"/>
  <c r="P1020" i="1"/>
  <c r="O1020" i="1"/>
  <c r="T1019" i="1"/>
  <c r="S1019" i="1"/>
  <c r="P1019" i="1"/>
  <c r="O1019" i="1"/>
  <c r="T1018" i="1"/>
  <c r="S1018" i="1"/>
  <c r="P1018" i="1"/>
  <c r="O1018" i="1"/>
  <c r="T1017" i="1"/>
  <c r="S1017" i="1"/>
  <c r="P1017" i="1"/>
  <c r="O1017" i="1"/>
  <c r="T1016" i="1"/>
  <c r="S1016" i="1"/>
  <c r="P1016" i="1"/>
  <c r="O1016" i="1"/>
  <c r="T1015" i="1"/>
  <c r="S1015" i="1"/>
  <c r="P1015" i="1"/>
  <c r="O1015" i="1"/>
  <c r="T1014" i="1"/>
  <c r="S1014" i="1"/>
  <c r="P1014" i="1"/>
  <c r="O1014" i="1"/>
  <c r="T1013" i="1"/>
  <c r="S1013" i="1"/>
  <c r="P1013" i="1"/>
  <c r="O1013" i="1"/>
  <c r="T1012" i="1"/>
  <c r="S1012" i="1"/>
  <c r="P1012" i="1"/>
  <c r="O1012" i="1"/>
  <c r="T1011" i="1"/>
  <c r="S1011" i="1"/>
  <c r="P1011" i="1"/>
  <c r="O1011" i="1"/>
  <c r="T1010" i="1"/>
  <c r="S1010" i="1"/>
  <c r="P1010" i="1"/>
  <c r="O1010" i="1"/>
  <c r="T1009" i="1"/>
  <c r="S1009" i="1"/>
  <c r="P1009" i="1"/>
  <c r="O1009" i="1"/>
  <c r="T1008" i="1"/>
  <c r="S1008" i="1"/>
  <c r="P1008" i="1"/>
  <c r="O1008" i="1"/>
  <c r="T1007" i="1"/>
  <c r="S1007" i="1"/>
  <c r="P1007" i="1"/>
  <c r="O1007" i="1"/>
  <c r="T1006" i="1"/>
  <c r="S1006" i="1"/>
  <c r="P1006" i="1"/>
  <c r="O1006" i="1"/>
  <c r="T1005" i="1"/>
  <c r="S1005" i="1"/>
  <c r="P1005" i="1"/>
  <c r="O1005" i="1"/>
  <c r="T1004" i="1"/>
  <c r="S1004" i="1"/>
  <c r="P1004" i="1"/>
  <c r="O1004" i="1"/>
  <c r="T1003" i="1"/>
  <c r="S1003" i="1"/>
  <c r="P1003" i="1"/>
  <c r="O1003" i="1"/>
  <c r="T1002" i="1"/>
  <c r="S1002" i="1"/>
  <c r="P1002" i="1"/>
  <c r="O1002" i="1"/>
  <c r="T1001" i="1"/>
  <c r="S1001" i="1"/>
  <c r="P1001" i="1"/>
  <c r="O1001" i="1"/>
  <c r="T1000" i="1"/>
  <c r="S1000" i="1"/>
  <c r="P1000" i="1"/>
  <c r="O1000" i="1"/>
  <c r="T999" i="1"/>
  <c r="S999" i="1"/>
  <c r="P999" i="1"/>
  <c r="O999" i="1"/>
  <c r="T998" i="1"/>
  <c r="S998" i="1"/>
  <c r="P998" i="1"/>
  <c r="O998" i="1"/>
  <c r="T997" i="1"/>
  <c r="S997" i="1"/>
  <c r="P997" i="1"/>
  <c r="O997" i="1"/>
  <c r="T996" i="1"/>
  <c r="S996" i="1"/>
  <c r="P996" i="1"/>
  <c r="O996" i="1"/>
  <c r="T995" i="1"/>
  <c r="S995" i="1"/>
  <c r="P995" i="1"/>
  <c r="O995" i="1"/>
  <c r="T994" i="1"/>
  <c r="S994" i="1"/>
  <c r="P994" i="1"/>
  <c r="O994" i="1"/>
  <c r="T993" i="1"/>
  <c r="S993" i="1"/>
  <c r="P993" i="1"/>
  <c r="O993" i="1"/>
  <c r="T992" i="1"/>
  <c r="S992" i="1"/>
  <c r="P992" i="1"/>
  <c r="O992" i="1"/>
  <c r="T991" i="1"/>
  <c r="S991" i="1"/>
  <c r="P991" i="1"/>
  <c r="O991" i="1"/>
  <c r="T990" i="1"/>
  <c r="S990" i="1"/>
  <c r="P990" i="1"/>
  <c r="O990" i="1"/>
  <c r="T989" i="1"/>
  <c r="S989" i="1"/>
  <c r="P989" i="1"/>
  <c r="O989" i="1"/>
  <c r="T988" i="1"/>
  <c r="S988" i="1"/>
  <c r="P988" i="1"/>
  <c r="O988" i="1"/>
  <c r="T987" i="1"/>
  <c r="S987" i="1"/>
  <c r="P987" i="1"/>
  <c r="O987" i="1"/>
  <c r="T986" i="1"/>
  <c r="S986" i="1"/>
  <c r="P986" i="1"/>
  <c r="O986" i="1"/>
  <c r="T985" i="1"/>
  <c r="S985" i="1"/>
  <c r="P985" i="1"/>
  <c r="O985" i="1"/>
  <c r="T984" i="1"/>
  <c r="S984" i="1"/>
  <c r="P984" i="1"/>
  <c r="O984" i="1"/>
  <c r="T983" i="1"/>
  <c r="S983" i="1"/>
  <c r="P983" i="1"/>
  <c r="O983" i="1"/>
  <c r="T982" i="1"/>
  <c r="S982" i="1"/>
  <c r="P982" i="1"/>
  <c r="O982" i="1"/>
  <c r="T981" i="1"/>
  <c r="S981" i="1"/>
  <c r="P981" i="1"/>
  <c r="O981" i="1"/>
  <c r="T980" i="1"/>
  <c r="S980" i="1"/>
  <c r="P980" i="1"/>
  <c r="O980" i="1"/>
  <c r="T979" i="1"/>
  <c r="S979" i="1"/>
  <c r="P979" i="1"/>
  <c r="O979" i="1"/>
  <c r="T978" i="1"/>
  <c r="S978" i="1"/>
  <c r="P978" i="1"/>
  <c r="O978" i="1"/>
  <c r="T977" i="1"/>
  <c r="S977" i="1"/>
  <c r="P977" i="1"/>
  <c r="O977" i="1"/>
  <c r="T976" i="1"/>
  <c r="S976" i="1"/>
  <c r="P976" i="1"/>
  <c r="O976" i="1"/>
  <c r="T975" i="1"/>
  <c r="S975" i="1"/>
  <c r="P975" i="1"/>
  <c r="O975" i="1"/>
  <c r="T974" i="1"/>
  <c r="S974" i="1"/>
  <c r="P974" i="1"/>
  <c r="O974" i="1"/>
  <c r="T973" i="1"/>
  <c r="S973" i="1"/>
  <c r="P973" i="1"/>
  <c r="O973" i="1"/>
  <c r="T972" i="1"/>
  <c r="S972" i="1"/>
  <c r="P972" i="1"/>
  <c r="O972" i="1"/>
  <c r="T971" i="1"/>
  <c r="S971" i="1"/>
  <c r="P971" i="1"/>
  <c r="O971" i="1"/>
  <c r="T970" i="1"/>
  <c r="S970" i="1"/>
  <c r="P970" i="1"/>
  <c r="O970" i="1"/>
  <c r="T969" i="1"/>
  <c r="S969" i="1"/>
  <c r="P969" i="1"/>
  <c r="O969" i="1"/>
  <c r="T968" i="1"/>
  <c r="S968" i="1"/>
  <c r="P968" i="1"/>
  <c r="O968" i="1"/>
  <c r="T967" i="1"/>
  <c r="S967" i="1"/>
  <c r="P967" i="1"/>
  <c r="O967" i="1"/>
  <c r="T966" i="1"/>
  <c r="S966" i="1"/>
  <c r="P966" i="1"/>
  <c r="O966" i="1"/>
  <c r="T965" i="1"/>
  <c r="S965" i="1"/>
  <c r="P965" i="1"/>
  <c r="O965" i="1"/>
  <c r="T964" i="1"/>
  <c r="S964" i="1"/>
  <c r="P964" i="1"/>
  <c r="O964" i="1"/>
  <c r="T963" i="1"/>
  <c r="S963" i="1"/>
  <c r="P963" i="1"/>
  <c r="O963" i="1"/>
  <c r="T962" i="1"/>
  <c r="S962" i="1"/>
  <c r="P962" i="1"/>
  <c r="O962" i="1"/>
  <c r="T961" i="1"/>
  <c r="S961" i="1"/>
  <c r="P961" i="1"/>
  <c r="O961" i="1"/>
  <c r="T960" i="1"/>
  <c r="S960" i="1"/>
  <c r="P960" i="1"/>
  <c r="O960" i="1"/>
  <c r="T959" i="1"/>
  <c r="S959" i="1"/>
  <c r="P959" i="1"/>
  <c r="O959" i="1"/>
  <c r="T958" i="1"/>
  <c r="S958" i="1"/>
  <c r="P958" i="1"/>
  <c r="O958" i="1"/>
  <c r="T957" i="1"/>
  <c r="S957" i="1"/>
  <c r="P957" i="1"/>
  <c r="O957" i="1"/>
  <c r="T956" i="1"/>
  <c r="S956" i="1"/>
  <c r="P956" i="1"/>
  <c r="O956" i="1"/>
  <c r="T955" i="1"/>
  <c r="S955" i="1"/>
  <c r="P955" i="1"/>
  <c r="O955" i="1"/>
  <c r="T954" i="1"/>
  <c r="S954" i="1"/>
  <c r="P954" i="1"/>
  <c r="O954" i="1"/>
  <c r="T953" i="1"/>
  <c r="S953" i="1"/>
  <c r="P953" i="1"/>
  <c r="O953" i="1"/>
  <c r="T952" i="1"/>
  <c r="S952" i="1"/>
  <c r="P952" i="1"/>
  <c r="O952" i="1"/>
  <c r="T951" i="1"/>
  <c r="S951" i="1"/>
  <c r="P951" i="1"/>
  <c r="O951" i="1"/>
  <c r="T950" i="1"/>
  <c r="S950" i="1"/>
  <c r="P950" i="1"/>
  <c r="O950" i="1"/>
  <c r="T949" i="1"/>
  <c r="S949" i="1"/>
  <c r="P949" i="1"/>
  <c r="O949" i="1"/>
  <c r="T948" i="1"/>
  <c r="S948" i="1"/>
  <c r="P948" i="1"/>
  <c r="O948" i="1"/>
  <c r="T947" i="1"/>
  <c r="S947" i="1"/>
  <c r="P947" i="1"/>
  <c r="O947" i="1"/>
  <c r="T946" i="1"/>
  <c r="S946" i="1"/>
  <c r="P946" i="1"/>
  <c r="O946" i="1"/>
  <c r="T945" i="1"/>
  <c r="S945" i="1"/>
  <c r="P945" i="1"/>
  <c r="O945" i="1"/>
  <c r="T944" i="1"/>
  <c r="S944" i="1"/>
  <c r="P944" i="1"/>
  <c r="O944" i="1"/>
  <c r="T943" i="1"/>
  <c r="S943" i="1"/>
  <c r="P943" i="1"/>
  <c r="O943" i="1"/>
  <c r="T942" i="1"/>
  <c r="S942" i="1"/>
  <c r="P942" i="1"/>
  <c r="O942" i="1"/>
  <c r="T941" i="1"/>
  <c r="S941" i="1"/>
  <c r="P941" i="1"/>
  <c r="O941" i="1"/>
  <c r="T940" i="1"/>
  <c r="S940" i="1"/>
  <c r="P940" i="1"/>
  <c r="O940" i="1"/>
  <c r="T939" i="1"/>
  <c r="S939" i="1"/>
  <c r="P939" i="1"/>
  <c r="O939" i="1"/>
  <c r="T938" i="1"/>
  <c r="S938" i="1"/>
  <c r="P938" i="1"/>
  <c r="O938" i="1"/>
  <c r="T937" i="1"/>
  <c r="S937" i="1"/>
  <c r="P937" i="1"/>
  <c r="O937" i="1"/>
  <c r="T936" i="1"/>
  <c r="S936" i="1"/>
  <c r="P936" i="1"/>
  <c r="O936" i="1"/>
  <c r="T935" i="1"/>
  <c r="S935" i="1"/>
  <c r="P935" i="1"/>
  <c r="O935" i="1"/>
  <c r="T934" i="1"/>
  <c r="S934" i="1"/>
  <c r="P934" i="1"/>
  <c r="O934" i="1"/>
  <c r="T933" i="1"/>
  <c r="S933" i="1"/>
  <c r="P933" i="1"/>
  <c r="O933" i="1"/>
  <c r="T932" i="1"/>
  <c r="S932" i="1"/>
  <c r="P932" i="1"/>
  <c r="O932" i="1"/>
  <c r="T931" i="1"/>
  <c r="S931" i="1"/>
  <c r="P931" i="1"/>
  <c r="O931" i="1"/>
  <c r="T930" i="1"/>
  <c r="S930" i="1"/>
  <c r="P930" i="1"/>
  <c r="O930" i="1"/>
  <c r="T929" i="1"/>
  <c r="S929" i="1"/>
  <c r="P929" i="1"/>
  <c r="O929" i="1"/>
  <c r="T928" i="1"/>
  <c r="S928" i="1"/>
  <c r="P928" i="1"/>
  <c r="O928" i="1"/>
  <c r="T927" i="1"/>
  <c r="S927" i="1"/>
  <c r="P927" i="1"/>
  <c r="O927" i="1"/>
  <c r="T926" i="1"/>
  <c r="S926" i="1"/>
  <c r="P926" i="1"/>
  <c r="O926" i="1"/>
  <c r="T925" i="1"/>
  <c r="S925" i="1"/>
  <c r="P925" i="1"/>
  <c r="O925" i="1"/>
  <c r="T924" i="1"/>
  <c r="S924" i="1"/>
  <c r="P924" i="1"/>
  <c r="O924" i="1"/>
  <c r="T923" i="1"/>
  <c r="S923" i="1"/>
  <c r="P923" i="1"/>
  <c r="O923" i="1"/>
  <c r="T922" i="1"/>
  <c r="S922" i="1"/>
  <c r="P922" i="1"/>
  <c r="O922" i="1"/>
  <c r="T921" i="1"/>
  <c r="S921" i="1"/>
  <c r="P921" i="1"/>
  <c r="O921" i="1"/>
  <c r="T920" i="1"/>
  <c r="S920" i="1"/>
  <c r="P920" i="1"/>
  <c r="O920" i="1"/>
  <c r="T919" i="1"/>
  <c r="S919" i="1"/>
  <c r="P919" i="1"/>
  <c r="O919" i="1"/>
  <c r="T918" i="1"/>
  <c r="S918" i="1"/>
  <c r="P918" i="1"/>
  <c r="O918" i="1"/>
  <c r="T917" i="1"/>
  <c r="S917" i="1"/>
  <c r="P917" i="1"/>
  <c r="O917" i="1"/>
  <c r="T916" i="1"/>
  <c r="S916" i="1"/>
  <c r="P916" i="1"/>
  <c r="O916" i="1"/>
  <c r="T915" i="1"/>
  <c r="S915" i="1"/>
  <c r="P915" i="1"/>
  <c r="O915" i="1"/>
  <c r="T914" i="1"/>
  <c r="S914" i="1"/>
  <c r="P914" i="1"/>
  <c r="O914" i="1"/>
  <c r="T913" i="1"/>
  <c r="S913" i="1"/>
  <c r="P913" i="1"/>
  <c r="O913" i="1"/>
  <c r="T912" i="1"/>
  <c r="S912" i="1"/>
  <c r="P912" i="1"/>
  <c r="O912" i="1"/>
  <c r="T911" i="1"/>
  <c r="S911" i="1"/>
  <c r="P911" i="1"/>
  <c r="O911" i="1"/>
  <c r="T910" i="1"/>
  <c r="S910" i="1"/>
  <c r="P910" i="1"/>
  <c r="O910" i="1"/>
  <c r="T909" i="1"/>
  <c r="S909" i="1"/>
  <c r="P909" i="1"/>
  <c r="O909" i="1"/>
  <c r="T908" i="1"/>
  <c r="S908" i="1"/>
  <c r="P908" i="1"/>
  <c r="O908" i="1"/>
  <c r="T907" i="1"/>
  <c r="S907" i="1"/>
  <c r="P907" i="1"/>
  <c r="O907" i="1"/>
  <c r="T906" i="1"/>
  <c r="S906" i="1"/>
  <c r="P906" i="1"/>
  <c r="O906" i="1"/>
  <c r="T905" i="1"/>
  <c r="S905" i="1"/>
  <c r="P905" i="1"/>
  <c r="O905" i="1"/>
  <c r="T904" i="1"/>
  <c r="S904" i="1"/>
  <c r="P904" i="1"/>
  <c r="O904" i="1"/>
  <c r="T903" i="1"/>
  <c r="S903" i="1"/>
  <c r="P903" i="1"/>
  <c r="O903" i="1"/>
  <c r="T902" i="1"/>
  <c r="S902" i="1"/>
  <c r="P902" i="1"/>
  <c r="O902" i="1"/>
  <c r="T901" i="1"/>
  <c r="S901" i="1"/>
  <c r="P901" i="1"/>
  <c r="O901" i="1"/>
  <c r="T900" i="1"/>
  <c r="S900" i="1"/>
  <c r="P900" i="1"/>
  <c r="O900" i="1"/>
  <c r="T899" i="1"/>
  <c r="S899" i="1"/>
  <c r="P899" i="1"/>
  <c r="O899" i="1"/>
  <c r="T898" i="1"/>
  <c r="S898" i="1"/>
  <c r="P898" i="1"/>
  <c r="O898" i="1"/>
  <c r="T897" i="1"/>
  <c r="S897" i="1"/>
  <c r="P897" i="1"/>
  <c r="O897" i="1"/>
  <c r="T896" i="1"/>
  <c r="S896" i="1"/>
  <c r="P896" i="1"/>
  <c r="O896" i="1"/>
  <c r="T895" i="1"/>
  <c r="S895" i="1"/>
  <c r="P895" i="1"/>
  <c r="O895" i="1"/>
  <c r="T894" i="1"/>
  <c r="S894" i="1"/>
  <c r="P894" i="1"/>
  <c r="O894" i="1"/>
  <c r="T893" i="1"/>
  <c r="S893" i="1"/>
  <c r="P893" i="1"/>
  <c r="O893" i="1"/>
  <c r="T892" i="1"/>
  <c r="S892" i="1"/>
  <c r="P892" i="1"/>
  <c r="O892" i="1"/>
  <c r="T891" i="1"/>
  <c r="S891" i="1"/>
  <c r="P891" i="1"/>
  <c r="O891" i="1"/>
  <c r="T890" i="1"/>
  <c r="S890" i="1"/>
  <c r="P890" i="1"/>
  <c r="O890" i="1"/>
  <c r="T889" i="1"/>
  <c r="S889" i="1"/>
  <c r="P889" i="1"/>
  <c r="O889" i="1"/>
  <c r="T888" i="1"/>
  <c r="S888" i="1"/>
  <c r="P888" i="1"/>
  <c r="O888" i="1"/>
  <c r="T887" i="1"/>
  <c r="S887" i="1"/>
  <c r="P887" i="1"/>
  <c r="O887" i="1"/>
  <c r="T886" i="1"/>
  <c r="S886" i="1"/>
  <c r="P886" i="1"/>
  <c r="O886" i="1"/>
  <c r="T885" i="1"/>
  <c r="S885" i="1"/>
  <c r="P885" i="1"/>
  <c r="O885" i="1"/>
  <c r="T884" i="1"/>
  <c r="S884" i="1"/>
  <c r="P884" i="1"/>
  <c r="O884" i="1"/>
  <c r="T883" i="1"/>
  <c r="S883" i="1"/>
  <c r="P883" i="1"/>
  <c r="O883" i="1"/>
  <c r="T882" i="1"/>
  <c r="S882" i="1"/>
  <c r="P882" i="1"/>
  <c r="O882" i="1"/>
  <c r="T881" i="1"/>
  <c r="S881" i="1"/>
  <c r="P881" i="1"/>
  <c r="O881" i="1"/>
  <c r="T880" i="1"/>
  <c r="S880" i="1"/>
  <c r="P880" i="1"/>
  <c r="O880" i="1"/>
  <c r="T879" i="1"/>
  <c r="S879" i="1"/>
  <c r="P879" i="1"/>
  <c r="O879" i="1"/>
  <c r="T878" i="1"/>
  <c r="S878" i="1"/>
  <c r="P878" i="1"/>
  <c r="O878" i="1"/>
  <c r="T877" i="1"/>
  <c r="S877" i="1"/>
  <c r="P877" i="1"/>
  <c r="O877" i="1"/>
  <c r="T876" i="1"/>
  <c r="S876" i="1"/>
  <c r="P876" i="1"/>
  <c r="O876" i="1"/>
  <c r="T875" i="1"/>
  <c r="S875" i="1"/>
  <c r="P875" i="1"/>
  <c r="O875" i="1"/>
  <c r="T874" i="1"/>
  <c r="S874" i="1"/>
  <c r="P874" i="1"/>
  <c r="O874" i="1"/>
  <c r="T873" i="1"/>
  <c r="S873" i="1"/>
  <c r="P873" i="1"/>
  <c r="O873" i="1"/>
  <c r="T872" i="1"/>
  <c r="S872" i="1"/>
  <c r="P872" i="1"/>
  <c r="O872" i="1"/>
  <c r="T871" i="1"/>
  <c r="S871" i="1"/>
  <c r="P871" i="1"/>
  <c r="O871" i="1"/>
  <c r="T870" i="1"/>
  <c r="S870" i="1"/>
  <c r="P870" i="1"/>
  <c r="O870" i="1"/>
  <c r="T869" i="1"/>
  <c r="S869" i="1"/>
  <c r="P869" i="1"/>
  <c r="O869" i="1"/>
  <c r="T868" i="1"/>
  <c r="S868" i="1"/>
  <c r="P868" i="1"/>
  <c r="O868" i="1"/>
  <c r="T867" i="1"/>
  <c r="S867" i="1"/>
  <c r="P867" i="1"/>
  <c r="O867" i="1"/>
  <c r="T866" i="1"/>
  <c r="S866" i="1"/>
  <c r="P866" i="1"/>
  <c r="O866" i="1"/>
  <c r="T865" i="1"/>
  <c r="S865" i="1"/>
  <c r="P865" i="1"/>
  <c r="O865" i="1"/>
  <c r="T864" i="1"/>
  <c r="S864" i="1"/>
  <c r="P864" i="1"/>
  <c r="O864" i="1"/>
  <c r="T863" i="1"/>
  <c r="S863" i="1"/>
  <c r="P863" i="1"/>
  <c r="O863" i="1"/>
  <c r="T862" i="1"/>
  <c r="S862" i="1"/>
  <c r="P862" i="1"/>
  <c r="O862" i="1"/>
  <c r="T861" i="1"/>
  <c r="S861" i="1"/>
  <c r="P861" i="1"/>
  <c r="O861" i="1"/>
  <c r="T860" i="1"/>
  <c r="S860" i="1"/>
  <c r="P860" i="1"/>
  <c r="O860" i="1"/>
  <c r="T859" i="1"/>
  <c r="S859" i="1"/>
  <c r="P859" i="1"/>
  <c r="O859" i="1"/>
  <c r="T858" i="1"/>
  <c r="S858" i="1"/>
  <c r="P858" i="1"/>
  <c r="O858" i="1"/>
  <c r="T857" i="1"/>
  <c r="S857" i="1"/>
  <c r="P857" i="1"/>
  <c r="O857" i="1"/>
  <c r="T856" i="1"/>
  <c r="S856" i="1"/>
  <c r="P856" i="1"/>
  <c r="O856" i="1"/>
  <c r="T855" i="1"/>
  <c r="S855" i="1"/>
  <c r="P855" i="1"/>
  <c r="O855" i="1"/>
  <c r="T854" i="1"/>
  <c r="S854" i="1"/>
  <c r="P854" i="1"/>
  <c r="O854" i="1"/>
  <c r="T853" i="1"/>
  <c r="S853" i="1"/>
  <c r="P853" i="1"/>
  <c r="O853" i="1"/>
  <c r="T852" i="1"/>
  <c r="S852" i="1"/>
  <c r="P852" i="1"/>
  <c r="O852" i="1"/>
  <c r="T851" i="1"/>
  <c r="S851" i="1"/>
  <c r="P851" i="1"/>
  <c r="O851" i="1"/>
  <c r="T850" i="1"/>
  <c r="S850" i="1"/>
  <c r="P850" i="1"/>
  <c r="O850" i="1"/>
  <c r="T849" i="1"/>
  <c r="S849" i="1"/>
  <c r="P849" i="1"/>
  <c r="O849" i="1"/>
  <c r="T848" i="1"/>
  <c r="S848" i="1"/>
  <c r="P848" i="1"/>
  <c r="O848" i="1"/>
  <c r="T847" i="1"/>
  <c r="S847" i="1"/>
  <c r="P847" i="1"/>
  <c r="O847" i="1"/>
  <c r="T846" i="1"/>
  <c r="S846" i="1"/>
  <c r="P846" i="1"/>
  <c r="O846" i="1"/>
  <c r="T845" i="1"/>
  <c r="S845" i="1"/>
  <c r="P845" i="1"/>
  <c r="O845" i="1"/>
  <c r="T844" i="1"/>
  <c r="S844" i="1"/>
  <c r="P844" i="1"/>
  <c r="O844" i="1"/>
  <c r="T843" i="1"/>
  <c r="S843" i="1"/>
  <c r="P843" i="1"/>
  <c r="O843" i="1"/>
  <c r="T842" i="1"/>
  <c r="S842" i="1"/>
  <c r="P842" i="1"/>
  <c r="O842" i="1"/>
  <c r="T841" i="1"/>
  <c r="S841" i="1"/>
  <c r="P841" i="1"/>
  <c r="O841" i="1"/>
  <c r="T840" i="1"/>
  <c r="S840" i="1"/>
  <c r="P840" i="1"/>
  <c r="O840" i="1"/>
  <c r="T839" i="1"/>
  <c r="S839" i="1"/>
  <c r="P839" i="1"/>
  <c r="O839" i="1"/>
  <c r="T838" i="1"/>
  <c r="S838" i="1"/>
  <c r="P838" i="1"/>
  <c r="O838" i="1"/>
  <c r="T837" i="1"/>
  <c r="S837" i="1"/>
  <c r="P837" i="1"/>
  <c r="O837" i="1"/>
  <c r="T836" i="1"/>
  <c r="S836" i="1"/>
  <c r="P836" i="1"/>
  <c r="O836" i="1"/>
  <c r="T835" i="1"/>
  <c r="S835" i="1"/>
  <c r="P835" i="1"/>
  <c r="O835" i="1"/>
  <c r="T834" i="1"/>
  <c r="S834" i="1"/>
  <c r="P834" i="1"/>
  <c r="O834" i="1"/>
  <c r="T833" i="1"/>
  <c r="S833" i="1"/>
  <c r="P833" i="1"/>
  <c r="O833" i="1"/>
  <c r="T832" i="1"/>
  <c r="S832" i="1"/>
  <c r="P832" i="1"/>
  <c r="O832" i="1"/>
  <c r="T831" i="1"/>
  <c r="S831" i="1"/>
  <c r="P831" i="1"/>
  <c r="O831" i="1"/>
  <c r="T830" i="1"/>
  <c r="S830" i="1"/>
  <c r="P830" i="1"/>
  <c r="O830" i="1"/>
  <c r="T829" i="1"/>
  <c r="S829" i="1"/>
  <c r="P829" i="1"/>
  <c r="O829" i="1"/>
  <c r="T828" i="1"/>
  <c r="S828" i="1"/>
  <c r="P828" i="1"/>
  <c r="O828" i="1"/>
  <c r="T827" i="1"/>
  <c r="S827" i="1"/>
  <c r="P827" i="1"/>
  <c r="O827" i="1"/>
  <c r="T826" i="1"/>
  <c r="S826" i="1"/>
  <c r="P826" i="1"/>
  <c r="O826" i="1"/>
  <c r="T825" i="1"/>
  <c r="S825" i="1"/>
  <c r="P825" i="1"/>
  <c r="O825" i="1"/>
  <c r="T824" i="1"/>
  <c r="S824" i="1"/>
  <c r="P824" i="1"/>
  <c r="O824" i="1"/>
  <c r="T823" i="1"/>
  <c r="S823" i="1"/>
  <c r="P823" i="1"/>
  <c r="O823" i="1"/>
  <c r="T822" i="1"/>
  <c r="S822" i="1"/>
  <c r="P822" i="1"/>
  <c r="O822" i="1"/>
  <c r="T821" i="1"/>
  <c r="S821" i="1"/>
  <c r="P821" i="1"/>
  <c r="O821" i="1"/>
  <c r="T820" i="1"/>
  <c r="S820" i="1"/>
  <c r="P820" i="1"/>
  <c r="O820" i="1"/>
  <c r="T819" i="1"/>
  <c r="S819" i="1"/>
  <c r="P819" i="1"/>
  <c r="O819" i="1"/>
  <c r="T818" i="1"/>
  <c r="S818" i="1"/>
  <c r="P818" i="1"/>
  <c r="O818" i="1"/>
  <c r="T817" i="1"/>
  <c r="S817" i="1"/>
  <c r="P817" i="1"/>
  <c r="O817" i="1"/>
  <c r="T816" i="1"/>
  <c r="S816" i="1"/>
  <c r="P816" i="1"/>
  <c r="O816" i="1"/>
  <c r="T815" i="1"/>
  <c r="S815" i="1"/>
  <c r="P815" i="1"/>
  <c r="O815" i="1"/>
  <c r="T814" i="1"/>
  <c r="S814" i="1"/>
  <c r="P814" i="1"/>
  <c r="O814" i="1"/>
  <c r="T813" i="1"/>
  <c r="S813" i="1"/>
  <c r="P813" i="1"/>
  <c r="O813" i="1"/>
  <c r="T812" i="1"/>
  <c r="S812" i="1"/>
  <c r="P812" i="1"/>
  <c r="O812" i="1"/>
  <c r="T811" i="1"/>
  <c r="S811" i="1"/>
  <c r="P811" i="1"/>
  <c r="O811" i="1"/>
  <c r="T810" i="1"/>
  <c r="S810" i="1"/>
  <c r="P810" i="1"/>
  <c r="O810" i="1"/>
  <c r="T809" i="1"/>
  <c r="S809" i="1"/>
  <c r="P809" i="1"/>
  <c r="O809" i="1"/>
  <c r="T808" i="1"/>
  <c r="S808" i="1"/>
  <c r="P808" i="1"/>
  <c r="O808" i="1"/>
  <c r="T807" i="1"/>
  <c r="S807" i="1"/>
  <c r="P807" i="1"/>
  <c r="O807" i="1"/>
  <c r="T806" i="1"/>
  <c r="S806" i="1"/>
  <c r="P806" i="1"/>
  <c r="O806" i="1"/>
  <c r="T805" i="1"/>
  <c r="S805" i="1"/>
  <c r="P805" i="1"/>
  <c r="O805" i="1"/>
  <c r="T804" i="1"/>
  <c r="S804" i="1"/>
  <c r="P804" i="1"/>
  <c r="O804" i="1"/>
  <c r="T803" i="1"/>
  <c r="S803" i="1"/>
  <c r="P803" i="1"/>
  <c r="O803" i="1"/>
  <c r="T802" i="1"/>
  <c r="S802" i="1"/>
  <c r="P802" i="1"/>
  <c r="O802" i="1"/>
  <c r="T801" i="1"/>
  <c r="S801" i="1"/>
  <c r="P801" i="1"/>
  <c r="O801" i="1"/>
  <c r="T800" i="1"/>
  <c r="S800" i="1"/>
  <c r="P800" i="1"/>
  <c r="O800" i="1"/>
  <c r="T799" i="1"/>
  <c r="S799" i="1"/>
  <c r="P799" i="1"/>
  <c r="O799" i="1"/>
  <c r="T798" i="1"/>
  <c r="S798" i="1"/>
  <c r="P798" i="1"/>
  <c r="O798" i="1"/>
  <c r="T797" i="1"/>
  <c r="S797" i="1"/>
  <c r="P797" i="1"/>
  <c r="O797" i="1"/>
  <c r="T796" i="1"/>
  <c r="S796" i="1"/>
  <c r="P796" i="1"/>
  <c r="O796" i="1"/>
  <c r="T795" i="1"/>
  <c r="S795" i="1"/>
  <c r="P795" i="1"/>
  <c r="O795" i="1"/>
  <c r="T794" i="1"/>
  <c r="S794" i="1"/>
  <c r="P794" i="1"/>
  <c r="O794" i="1"/>
  <c r="T793" i="1"/>
  <c r="S793" i="1"/>
  <c r="P793" i="1"/>
  <c r="O793" i="1"/>
  <c r="T792" i="1"/>
  <c r="S792" i="1"/>
  <c r="P792" i="1"/>
  <c r="O792" i="1"/>
  <c r="T791" i="1"/>
  <c r="S791" i="1"/>
  <c r="P791" i="1"/>
  <c r="O791" i="1"/>
  <c r="T790" i="1"/>
  <c r="S790" i="1"/>
  <c r="P790" i="1"/>
  <c r="O790" i="1"/>
  <c r="T789" i="1"/>
  <c r="S789" i="1"/>
  <c r="P789" i="1"/>
  <c r="O789" i="1"/>
  <c r="T788" i="1"/>
  <c r="S788" i="1"/>
  <c r="P788" i="1"/>
  <c r="O788" i="1"/>
  <c r="T787" i="1"/>
  <c r="S787" i="1"/>
  <c r="P787" i="1"/>
  <c r="O787" i="1"/>
  <c r="T786" i="1"/>
  <c r="S786" i="1"/>
  <c r="P786" i="1"/>
  <c r="O786" i="1"/>
  <c r="T785" i="1"/>
  <c r="S785" i="1"/>
  <c r="P785" i="1"/>
  <c r="O785" i="1"/>
  <c r="T784" i="1"/>
  <c r="S784" i="1"/>
  <c r="P784" i="1"/>
  <c r="O784" i="1"/>
  <c r="T783" i="1"/>
  <c r="S783" i="1"/>
  <c r="P783" i="1"/>
  <c r="O783" i="1"/>
  <c r="T782" i="1"/>
  <c r="S782" i="1"/>
  <c r="P782" i="1"/>
  <c r="O782" i="1"/>
  <c r="T781" i="1"/>
  <c r="S781" i="1"/>
  <c r="P781" i="1"/>
  <c r="O781" i="1"/>
  <c r="T780" i="1"/>
  <c r="S780" i="1"/>
  <c r="P780" i="1"/>
  <c r="O780" i="1"/>
  <c r="T779" i="1"/>
  <c r="S779" i="1"/>
  <c r="P779" i="1"/>
  <c r="O779" i="1"/>
  <c r="T778" i="1"/>
  <c r="S778" i="1"/>
  <c r="P778" i="1"/>
  <c r="O778" i="1"/>
  <c r="T777" i="1"/>
  <c r="S777" i="1"/>
  <c r="P777" i="1"/>
  <c r="O777" i="1"/>
  <c r="T776" i="1"/>
  <c r="S776" i="1"/>
  <c r="P776" i="1"/>
  <c r="O776" i="1"/>
  <c r="T775" i="1"/>
  <c r="S775" i="1"/>
  <c r="P775" i="1"/>
  <c r="O775" i="1"/>
  <c r="T774" i="1"/>
  <c r="S774" i="1"/>
  <c r="P774" i="1"/>
  <c r="O774" i="1"/>
  <c r="T773" i="1"/>
  <c r="S773" i="1"/>
  <c r="P773" i="1"/>
  <c r="O773" i="1"/>
  <c r="T772" i="1"/>
  <c r="S772" i="1"/>
  <c r="P772" i="1"/>
  <c r="O772" i="1"/>
  <c r="T771" i="1"/>
  <c r="S771" i="1"/>
  <c r="P771" i="1"/>
  <c r="O771" i="1"/>
  <c r="T770" i="1"/>
  <c r="S770" i="1"/>
  <c r="P770" i="1"/>
  <c r="O770" i="1"/>
  <c r="T769" i="1"/>
  <c r="S769" i="1"/>
  <c r="P769" i="1"/>
  <c r="O769" i="1"/>
  <c r="T768" i="1"/>
  <c r="S768" i="1"/>
  <c r="P768" i="1"/>
  <c r="O768" i="1"/>
  <c r="T767" i="1"/>
  <c r="S767" i="1"/>
  <c r="P767" i="1"/>
  <c r="O767" i="1"/>
  <c r="T766" i="1"/>
  <c r="S766" i="1"/>
  <c r="P766" i="1"/>
  <c r="O766" i="1"/>
  <c r="T765" i="1"/>
  <c r="S765" i="1"/>
  <c r="P765" i="1"/>
  <c r="O765" i="1"/>
  <c r="T764" i="1"/>
  <c r="S764" i="1"/>
  <c r="P764" i="1"/>
  <c r="O764" i="1"/>
  <c r="T763" i="1"/>
  <c r="S763" i="1"/>
  <c r="P763" i="1"/>
  <c r="O763" i="1"/>
  <c r="T762" i="1"/>
  <c r="S762" i="1"/>
  <c r="P762" i="1"/>
  <c r="O762" i="1"/>
  <c r="T761" i="1"/>
  <c r="S761" i="1"/>
  <c r="P761" i="1"/>
  <c r="O761" i="1"/>
  <c r="T760" i="1"/>
  <c r="S760" i="1"/>
  <c r="P760" i="1"/>
  <c r="O760" i="1"/>
  <c r="T759" i="1"/>
  <c r="S759" i="1"/>
  <c r="P759" i="1"/>
  <c r="O759" i="1"/>
  <c r="T758" i="1"/>
  <c r="S758" i="1"/>
  <c r="P758" i="1"/>
  <c r="O758" i="1"/>
  <c r="T757" i="1"/>
  <c r="S757" i="1"/>
  <c r="P757" i="1"/>
  <c r="O757" i="1"/>
  <c r="T756" i="1"/>
  <c r="S756" i="1"/>
  <c r="P756" i="1"/>
  <c r="O756" i="1"/>
  <c r="T755" i="1"/>
  <c r="S755" i="1"/>
  <c r="P755" i="1"/>
  <c r="O755" i="1"/>
  <c r="T754" i="1"/>
  <c r="S754" i="1"/>
  <c r="P754" i="1"/>
  <c r="O754" i="1"/>
  <c r="T753" i="1"/>
  <c r="S753" i="1"/>
  <c r="P753" i="1"/>
  <c r="O753" i="1"/>
  <c r="T752" i="1"/>
  <c r="S752" i="1"/>
  <c r="P752" i="1"/>
  <c r="O752" i="1"/>
  <c r="T751" i="1"/>
  <c r="S751" i="1"/>
  <c r="P751" i="1"/>
  <c r="O751" i="1"/>
  <c r="T750" i="1"/>
  <c r="S750" i="1"/>
  <c r="P750" i="1"/>
  <c r="O750" i="1"/>
  <c r="T749" i="1"/>
  <c r="S749" i="1"/>
  <c r="P749" i="1"/>
  <c r="O749" i="1"/>
  <c r="T748" i="1"/>
  <c r="S748" i="1"/>
  <c r="P748" i="1"/>
  <c r="O748" i="1"/>
  <c r="T747" i="1"/>
  <c r="S747" i="1"/>
  <c r="P747" i="1"/>
  <c r="O747" i="1"/>
  <c r="T746" i="1"/>
  <c r="S746" i="1"/>
  <c r="P746" i="1"/>
  <c r="O746" i="1"/>
  <c r="T745" i="1"/>
  <c r="S745" i="1"/>
  <c r="P745" i="1"/>
  <c r="O745" i="1"/>
  <c r="T744" i="1"/>
  <c r="S744" i="1"/>
  <c r="P744" i="1"/>
  <c r="O744" i="1"/>
  <c r="T743" i="1"/>
  <c r="S743" i="1"/>
  <c r="P743" i="1"/>
  <c r="O743" i="1"/>
  <c r="T742" i="1"/>
  <c r="S742" i="1"/>
  <c r="P742" i="1"/>
  <c r="O742" i="1"/>
  <c r="T741" i="1"/>
  <c r="S741" i="1"/>
  <c r="P741" i="1"/>
  <c r="O741" i="1"/>
  <c r="T740" i="1"/>
  <c r="S740" i="1"/>
  <c r="P740" i="1"/>
  <c r="O740" i="1"/>
  <c r="T739" i="1"/>
  <c r="S739" i="1"/>
  <c r="P739" i="1"/>
  <c r="O739" i="1"/>
  <c r="T738" i="1"/>
  <c r="S738" i="1"/>
  <c r="P738" i="1"/>
  <c r="O738" i="1"/>
  <c r="T737" i="1"/>
  <c r="S737" i="1"/>
  <c r="P737" i="1"/>
  <c r="O737" i="1"/>
  <c r="T736" i="1"/>
  <c r="S736" i="1"/>
  <c r="P736" i="1"/>
  <c r="O736" i="1"/>
  <c r="T735" i="1"/>
  <c r="S735" i="1"/>
  <c r="P735" i="1"/>
  <c r="O735" i="1"/>
  <c r="T734" i="1"/>
  <c r="S734" i="1"/>
  <c r="P734" i="1"/>
  <c r="O734" i="1"/>
  <c r="T733" i="1"/>
  <c r="S733" i="1"/>
  <c r="P733" i="1"/>
  <c r="O733" i="1"/>
  <c r="T732" i="1"/>
  <c r="S732" i="1"/>
  <c r="P732" i="1"/>
  <c r="O732" i="1"/>
  <c r="T731" i="1"/>
  <c r="S731" i="1"/>
  <c r="P731" i="1"/>
  <c r="O731" i="1"/>
  <c r="T730" i="1"/>
  <c r="S730" i="1"/>
  <c r="P730" i="1"/>
  <c r="O730" i="1"/>
  <c r="T729" i="1"/>
  <c r="S729" i="1"/>
  <c r="P729" i="1"/>
  <c r="O729" i="1"/>
  <c r="T728" i="1"/>
  <c r="S728" i="1"/>
  <c r="P728" i="1"/>
  <c r="O728" i="1"/>
  <c r="T727" i="1"/>
  <c r="S727" i="1"/>
  <c r="P727" i="1"/>
  <c r="O727" i="1"/>
  <c r="T726" i="1"/>
  <c r="S726" i="1"/>
  <c r="P726" i="1"/>
  <c r="O726" i="1"/>
  <c r="T725" i="1"/>
  <c r="S725" i="1"/>
  <c r="P725" i="1"/>
  <c r="O725" i="1"/>
  <c r="T724" i="1"/>
  <c r="S724" i="1"/>
  <c r="P724" i="1"/>
  <c r="O724" i="1"/>
  <c r="T723" i="1"/>
  <c r="S723" i="1"/>
  <c r="P723" i="1"/>
  <c r="O723" i="1"/>
  <c r="T722" i="1"/>
  <c r="S722" i="1"/>
  <c r="P722" i="1"/>
  <c r="O722" i="1"/>
  <c r="T721" i="1"/>
  <c r="S721" i="1"/>
  <c r="P721" i="1"/>
  <c r="O721" i="1"/>
  <c r="T720" i="1"/>
  <c r="S720" i="1"/>
  <c r="P720" i="1"/>
  <c r="O720" i="1"/>
  <c r="T719" i="1"/>
  <c r="S719" i="1"/>
  <c r="P719" i="1"/>
  <c r="O719" i="1"/>
  <c r="T718" i="1"/>
  <c r="S718" i="1"/>
  <c r="P718" i="1"/>
  <c r="O718" i="1"/>
  <c r="T717" i="1"/>
  <c r="S717" i="1"/>
  <c r="P717" i="1"/>
  <c r="O717" i="1"/>
  <c r="T716" i="1"/>
  <c r="S716" i="1"/>
  <c r="P716" i="1"/>
  <c r="O716" i="1"/>
  <c r="T715" i="1"/>
  <c r="S715" i="1"/>
  <c r="P715" i="1"/>
  <c r="O715" i="1"/>
  <c r="T714" i="1"/>
  <c r="S714" i="1"/>
  <c r="P714" i="1"/>
  <c r="O714" i="1"/>
  <c r="T713" i="1"/>
  <c r="S713" i="1"/>
  <c r="P713" i="1"/>
  <c r="O713" i="1"/>
  <c r="T712" i="1"/>
  <c r="S712" i="1"/>
  <c r="P712" i="1"/>
  <c r="O712" i="1"/>
  <c r="T711" i="1"/>
  <c r="S711" i="1"/>
  <c r="P711" i="1"/>
  <c r="O711" i="1"/>
  <c r="T710" i="1"/>
  <c r="S710" i="1"/>
  <c r="P710" i="1"/>
  <c r="O710" i="1"/>
  <c r="T709" i="1"/>
  <c r="S709" i="1"/>
  <c r="P709" i="1"/>
  <c r="O709" i="1"/>
  <c r="T708" i="1"/>
  <c r="S708" i="1"/>
  <c r="P708" i="1"/>
  <c r="O708" i="1"/>
  <c r="T707" i="1"/>
  <c r="S707" i="1"/>
  <c r="P707" i="1"/>
  <c r="O707" i="1"/>
  <c r="T706" i="1"/>
  <c r="S706" i="1"/>
  <c r="P706" i="1"/>
  <c r="O706" i="1"/>
  <c r="T705" i="1"/>
  <c r="S705" i="1"/>
  <c r="P705" i="1"/>
  <c r="O705" i="1"/>
  <c r="T704" i="1"/>
  <c r="S704" i="1"/>
  <c r="P704" i="1"/>
  <c r="O704" i="1"/>
  <c r="T703" i="1"/>
  <c r="S703" i="1"/>
  <c r="P703" i="1"/>
  <c r="O703" i="1"/>
  <c r="T702" i="1"/>
  <c r="S702" i="1"/>
  <c r="P702" i="1"/>
  <c r="O702" i="1"/>
  <c r="T701" i="1"/>
  <c r="S701" i="1"/>
  <c r="P701" i="1"/>
  <c r="O701" i="1"/>
  <c r="T700" i="1"/>
  <c r="S700" i="1"/>
  <c r="P700" i="1"/>
  <c r="O700" i="1"/>
  <c r="T699" i="1"/>
  <c r="S699" i="1"/>
  <c r="P699" i="1"/>
  <c r="O699" i="1"/>
  <c r="T698" i="1"/>
  <c r="S698" i="1"/>
  <c r="P698" i="1"/>
  <c r="O698" i="1"/>
  <c r="T697" i="1"/>
  <c r="S697" i="1"/>
  <c r="P697" i="1"/>
  <c r="O697" i="1"/>
  <c r="T696" i="1"/>
  <c r="S696" i="1"/>
  <c r="P696" i="1"/>
  <c r="O696" i="1"/>
  <c r="T695" i="1"/>
  <c r="S695" i="1"/>
  <c r="P695" i="1"/>
  <c r="O695" i="1"/>
  <c r="T694" i="1"/>
  <c r="S694" i="1"/>
  <c r="P694" i="1"/>
  <c r="O694" i="1"/>
  <c r="T693" i="1"/>
  <c r="S693" i="1"/>
  <c r="P693" i="1"/>
  <c r="O693" i="1"/>
  <c r="T692" i="1"/>
  <c r="S692" i="1"/>
  <c r="P692" i="1"/>
  <c r="O692" i="1"/>
  <c r="T691" i="1"/>
  <c r="S691" i="1"/>
  <c r="P691" i="1"/>
  <c r="O691" i="1"/>
  <c r="T690" i="1"/>
  <c r="S690" i="1"/>
  <c r="P690" i="1"/>
  <c r="O690" i="1"/>
  <c r="T689" i="1"/>
  <c r="S689" i="1"/>
  <c r="P689" i="1"/>
  <c r="O689" i="1"/>
  <c r="T688" i="1"/>
  <c r="S688" i="1"/>
  <c r="P688" i="1"/>
  <c r="O688" i="1"/>
  <c r="T687" i="1"/>
  <c r="S687" i="1"/>
  <c r="P687" i="1"/>
  <c r="O687" i="1"/>
  <c r="T686" i="1"/>
  <c r="S686" i="1"/>
  <c r="P686" i="1"/>
  <c r="O686" i="1"/>
  <c r="T685" i="1"/>
  <c r="S685" i="1"/>
  <c r="P685" i="1"/>
  <c r="O685" i="1"/>
  <c r="T684" i="1"/>
  <c r="S684" i="1"/>
  <c r="P684" i="1"/>
  <c r="O684" i="1"/>
  <c r="T683" i="1"/>
  <c r="S683" i="1"/>
  <c r="P683" i="1"/>
  <c r="O683" i="1"/>
  <c r="T682" i="1"/>
  <c r="S682" i="1"/>
  <c r="P682" i="1"/>
  <c r="O682" i="1"/>
  <c r="T681" i="1"/>
  <c r="S681" i="1"/>
  <c r="P681" i="1"/>
  <c r="O681" i="1"/>
  <c r="T680" i="1"/>
  <c r="S680" i="1"/>
  <c r="P680" i="1"/>
  <c r="O680" i="1"/>
  <c r="T679" i="1"/>
  <c r="S679" i="1"/>
  <c r="P679" i="1"/>
  <c r="O679" i="1"/>
  <c r="T678" i="1"/>
  <c r="S678" i="1"/>
  <c r="P678" i="1"/>
  <c r="O678" i="1"/>
  <c r="T677" i="1"/>
  <c r="S677" i="1"/>
  <c r="P677" i="1"/>
  <c r="O677" i="1"/>
  <c r="T676" i="1"/>
  <c r="S676" i="1"/>
  <c r="P676" i="1"/>
  <c r="O676" i="1"/>
  <c r="T675" i="1"/>
  <c r="S675" i="1"/>
  <c r="P675" i="1"/>
  <c r="O675" i="1"/>
  <c r="T674" i="1"/>
  <c r="S674" i="1"/>
  <c r="P674" i="1"/>
  <c r="O674" i="1"/>
  <c r="T673" i="1"/>
  <c r="S673" i="1"/>
  <c r="P673" i="1"/>
  <c r="O673" i="1"/>
  <c r="T672" i="1"/>
  <c r="S672" i="1"/>
  <c r="P672" i="1"/>
  <c r="O672" i="1"/>
  <c r="T671" i="1"/>
  <c r="S671" i="1"/>
  <c r="P671" i="1"/>
  <c r="O671" i="1"/>
  <c r="T670" i="1"/>
  <c r="S670" i="1"/>
  <c r="P670" i="1"/>
  <c r="O670" i="1"/>
  <c r="T669" i="1"/>
  <c r="S669" i="1"/>
  <c r="P669" i="1"/>
  <c r="O669" i="1"/>
  <c r="T668" i="1"/>
  <c r="S668" i="1"/>
  <c r="P668" i="1"/>
  <c r="O668" i="1"/>
  <c r="T667" i="1"/>
  <c r="S667" i="1"/>
  <c r="P667" i="1"/>
  <c r="O667" i="1"/>
  <c r="T666" i="1"/>
  <c r="S666" i="1"/>
  <c r="P666" i="1"/>
  <c r="O666" i="1"/>
  <c r="T665" i="1"/>
  <c r="S665" i="1"/>
  <c r="P665" i="1"/>
  <c r="O665" i="1"/>
  <c r="T664" i="1"/>
  <c r="S664" i="1"/>
  <c r="P664" i="1"/>
  <c r="O664" i="1"/>
  <c r="T663" i="1"/>
  <c r="S663" i="1"/>
  <c r="P663" i="1"/>
  <c r="O663" i="1"/>
  <c r="T662" i="1"/>
  <c r="S662" i="1"/>
  <c r="P662" i="1"/>
  <c r="O662" i="1"/>
  <c r="T661" i="1"/>
  <c r="S661" i="1"/>
  <c r="P661" i="1"/>
  <c r="O661" i="1"/>
  <c r="T660" i="1"/>
  <c r="S660" i="1"/>
  <c r="P660" i="1"/>
  <c r="O660" i="1"/>
  <c r="T659" i="1"/>
  <c r="S659" i="1"/>
  <c r="P659" i="1"/>
  <c r="O659" i="1"/>
  <c r="T658" i="1"/>
  <c r="S658" i="1"/>
  <c r="P658" i="1"/>
  <c r="O658" i="1"/>
  <c r="T657" i="1"/>
  <c r="S657" i="1"/>
  <c r="P657" i="1"/>
  <c r="O657" i="1"/>
  <c r="T656" i="1"/>
  <c r="S656" i="1"/>
  <c r="P656" i="1"/>
  <c r="O656" i="1"/>
  <c r="T655" i="1"/>
  <c r="S655" i="1"/>
  <c r="P655" i="1"/>
  <c r="O655" i="1"/>
  <c r="T654" i="1"/>
  <c r="S654" i="1"/>
  <c r="P654" i="1"/>
  <c r="O654" i="1"/>
  <c r="T653" i="1"/>
  <c r="S653" i="1"/>
  <c r="P653" i="1"/>
  <c r="O653" i="1"/>
  <c r="T652" i="1"/>
  <c r="S652" i="1"/>
  <c r="P652" i="1"/>
  <c r="O652" i="1"/>
  <c r="T651" i="1"/>
  <c r="S651" i="1"/>
  <c r="P651" i="1"/>
  <c r="O651" i="1"/>
  <c r="T650" i="1"/>
  <c r="S650" i="1"/>
  <c r="P650" i="1"/>
  <c r="O650" i="1"/>
  <c r="T649" i="1"/>
  <c r="S649" i="1"/>
  <c r="P649" i="1"/>
  <c r="O649" i="1"/>
  <c r="T648" i="1"/>
  <c r="S648" i="1"/>
  <c r="P648" i="1"/>
  <c r="O648" i="1"/>
  <c r="T647" i="1"/>
  <c r="S647" i="1"/>
  <c r="P647" i="1"/>
  <c r="O647" i="1"/>
  <c r="T646" i="1"/>
  <c r="S646" i="1"/>
  <c r="P646" i="1"/>
  <c r="O646" i="1"/>
  <c r="T645" i="1"/>
  <c r="S645" i="1"/>
  <c r="P645" i="1"/>
  <c r="O645" i="1"/>
  <c r="T644" i="1"/>
  <c r="S644" i="1"/>
  <c r="P644" i="1"/>
  <c r="O644" i="1"/>
  <c r="T643" i="1"/>
  <c r="S643" i="1"/>
  <c r="P643" i="1"/>
  <c r="O643" i="1"/>
  <c r="T642" i="1"/>
  <c r="S642" i="1"/>
  <c r="P642" i="1"/>
  <c r="O642" i="1"/>
  <c r="T641" i="1"/>
  <c r="S641" i="1"/>
  <c r="P641" i="1"/>
  <c r="O641" i="1"/>
  <c r="T640" i="1"/>
  <c r="S640" i="1"/>
  <c r="P640" i="1"/>
  <c r="O640" i="1"/>
  <c r="T639" i="1"/>
  <c r="S639" i="1"/>
  <c r="P639" i="1"/>
  <c r="O639" i="1"/>
  <c r="T638" i="1"/>
  <c r="S638" i="1"/>
  <c r="P638" i="1"/>
  <c r="O638" i="1"/>
  <c r="T637" i="1"/>
  <c r="S637" i="1"/>
  <c r="P637" i="1"/>
  <c r="O637" i="1"/>
  <c r="T636" i="1"/>
  <c r="S636" i="1"/>
  <c r="P636" i="1"/>
  <c r="O636" i="1"/>
  <c r="T635" i="1"/>
  <c r="S635" i="1"/>
  <c r="P635" i="1"/>
  <c r="O635" i="1"/>
  <c r="T634" i="1"/>
  <c r="S634" i="1"/>
  <c r="P634" i="1"/>
  <c r="O634" i="1"/>
  <c r="T633" i="1"/>
  <c r="S633" i="1"/>
  <c r="P633" i="1"/>
  <c r="O633" i="1"/>
  <c r="T632" i="1"/>
  <c r="S632" i="1"/>
  <c r="P632" i="1"/>
  <c r="O632" i="1"/>
  <c r="T631" i="1"/>
  <c r="S631" i="1"/>
  <c r="P631" i="1"/>
  <c r="O631" i="1"/>
  <c r="T630" i="1"/>
  <c r="S630" i="1"/>
  <c r="P630" i="1"/>
  <c r="O630" i="1"/>
  <c r="T629" i="1"/>
  <c r="S629" i="1"/>
  <c r="P629" i="1"/>
  <c r="O629" i="1"/>
  <c r="T628" i="1"/>
  <c r="S628" i="1"/>
  <c r="P628" i="1"/>
  <c r="O628" i="1"/>
  <c r="T627" i="1"/>
  <c r="S627" i="1"/>
  <c r="P627" i="1"/>
  <c r="O627" i="1"/>
  <c r="T626" i="1"/>
  <c r="S626" i="1"/>
  <c r="P626" i="1"/>
  <c r="O626" i="1"/>
  <c r="T625" i="1"/>
  <c r="S625" i="1"/>
  <c r="P625" i="1"/>
  <c r="O625" i="1"/>
  <c r="T624" i="1"/>
  <c r="S624" i="1"/>
  <c r="P624" i="1"/>
  <c r="O624" i="1"/>
  <c r="T623" i="1"/>
  <c r="S623" i="1"/>
  <c r="P623" i="1"/>
  <c r="O623" i="1"/>
  <c r="T622" i="1"/>
  <c r="S622" i="1"/>
  <c r="P622" i="1"/>
  <c r="O622" i="1"/>
  <c r="T621" i="1"/>
  <c r="S621" i="1"/>
  <c r="P621" i="1"/>
  <c r="O621" i="1"/>
  <c r="T620" i="1"/>
  <c r="S620" i="1"/>
  <c r="P620" i="1"/>
  <c r="O620" i="1"/>
  <c r="T619" i="1"/>
  <c r="S619" i="1"/>
  <c r="P619" i="1"/>
  <c r="O619" i="1"/>
  <c r="T618" i="1"/>
  <c r="S618" i="1"/>
  <c r="P618" i="1"/>
  <c r="O618" i="1"/>
  <c r="T617" i="1"/>
  <c r="S617" i="1"/>
  <c r="P617" i="1"/>
  <c r="O617" i="1"/>
  <c r="T616" i="1"/>
  <c r="S616" i="1"/>
  <c r="P616" i="1"/>
  <c r="O616" i="1"/>
  <c r="T615" i="1"/>
  <c r="S615" i="1"/>
  <c r="P615" i="1"/>
  <c r="O615" i="1"/>
  <c r="T614" i="1"/>
  <c r="S614" i="1"/>
  <c r="P614" i="1"/>
  <c r="O614" i="1"/>
  <c r="T613" i="1"/>
  <c r="S613" i="1"/>
  <c r="P613" i="1"/>
  <c r="O613" i="1"/>
  <c r="T612" i="1"/>
  <c r="S612" i="1"/>
  <c r="P612" i="1"/>
  <c r="O612" i="1"/>
  <c r="T611" i="1"/>
  <c r="S611" i="1"/>
  <c r="P611" i="1"/>
  <c r="O611" i="1"/>
  <c r="T610" i="1"/>
  <c r="S610" i="1"/>
  <c r="P610" i="1"/>
  <c r="O610" i="1"/>
  <c r="T609" i="1"/>
  <c r="S609" i="1"/>
  <c r="P609" i="1"/>
  <c r="O609" i="1"/>
  <c r="T608" i="1"/>
  <c r="S608" i="1"/>
  <c r="P608" i="1"/>
  <c r="O608" i="1"/>
  <c r="T607" i="1"/>
  <c r="S607" i="1"/>
  <c r="P607" i="1"/>
  <c r="O607" i="1"/>
  <c r="T606" i="1"/>
  <c r="S606" i="1"/>
  <c r="P606" i="1"/>
  <c r="O606" i="1"/>
  <c r="T605" i="1"/>
  <c r="S605" i="1"/>
  <c r="P605" i="1"/>
  <c r="O605" i="1"/>
  <c r="T604" i="1"/>
  <c r="S604" i="1"/>
  <c r="P604" i="1"/>
  <c r="O604" i="1"/>
  <c r="T603" i="1"/>
  <c r="S603" i="1"/>
  <c r="P603" i="1"/>
  <c r="O603" i="1"/>
  <c r="T602" i="1"/>
  <c r="S602" i="1"/>
  <c r="P602" i="1"/>
  <c r="O602" i="1"/>
  <c r="T601" i="1"/>
  <c r="S601" i="1"/>
  <c r="P601" i="1"/>
  <c r="O601" i="1"/>
  <c r="T600" i="1"/>
  <c r="S600" i="1"/>
  <c r="P600" i="1"/>
  <c r="O600" i="1"/>
  <c r="T599" i="1"/>
  <c r="S599" i="1"/>
  <c r="P599" i="1"/>
  <c r="O599" i="1"/>
  <c r="T598" i="1"/>
  <c r="S598" i="1"/>
  <c r="P598" i="1"/>
  <c r="O598" i="1"/>
  <c r="T597" i="1"/>
  <c r="S597" i="1"/>
  <c r="P597" i="1"/>
  <c r="O597" i="1"/>
  <c r="T596" i="1"/>
  <c r="S596" i="1"/>
  <c r="P596" i="1"/>
  <c r="O596" i="1"/>
  <c r="T595" i="1"/>
  <c r="S595" i="1"/>
  <c r="P595" i="1"/>
  <c r="O595" i="1"/>
  <c r="T594" i="1"/>
  <c r="S594" i="1"/>
  <c r="P594" i="1"/>
  <c r="O594" i="1"/>
  <c r="T593" i="1"/>
  <c r="S593" i="1"/>
  <c r="P593" i="1"/>
  <c r="O593" i="1"/>
  <c r="T592" i="1"/>
  <c r="S592" i="1"/>
  <c r="P592" i="1"/>
  <c r="O592" i="1"/>
  <c r="T591" i="1"/>
  <c r="S591" i="1"/>
  <c r="P591" i="1"/>
  <c r="O591" i="1"/>
  <c r="T590" i="1"/>
  <c r="S590" i="1"/>
  <c r="P590" i="1"/>
  <c r="O590" i="1"/>
  <c r="T589" i="1"/>
  <c r="S589" i="1"/>
  <c r="P589" i="1"/>
  <c r="O589" i="1"/>
  <c r="T588" i="1"/>
  <c r="S588" i="1"/>
  <c r="P588" i="1"/>
  <c r="O588" i="1"/>
  <c r="T587" i="1"/>
  <c r="S587" i="1"/>
  <c r="P587" i="1"/>
  <c r="O587" i="1"/>
  <c r="T586" i="1"/>
  <c r="S586" i="1"/>
  <c r="P586" i="1"/>
  <c r="O586" i="1"/>
  <c r="T585" i="1"/>
  <c r="S585" i="1"/>
  <c r="P585" i="1"/>
  <c r="O585" i="1"/>
  <c r="T584" i="1"/>
  <c r="S584" i="1"/>
  <c r="P584" i="1"/>
  <c r="O584" i="1"/>
  <c r="T583" i="1"/>
  <c r="S583" i="1"/>
  <c r="P583" i="1"/>
  <c r="O583" i="1"/>
  <c r="T582" i="1"/>
  <c r="S582" i="1"/>
  <c r="P582" i="1"/>
  <c r="O582" i="1"/>
  <c r="T581" i="1"/>
  <c r="S581" i="1"/>
  <c r="P581" i="1"/>
  <c r="O581" i="1"/>
  <c r="T580" i="1"/>
  <c r="S580" i="1"/>
  <c r="P580" i="1"/>
  <c r="O580" i="1"/>
  <c r="T579" i="1"/>
  <c r="S579" i="1"/>
  <c r="P579" i="1"/>
  <c r="O579" i="1"/>
  <c r="T578" i="1"/>
  <c r="S578" i="1"/>
  <c r="P578" i="1"/>
  <c r="O578" i="1"/>
  <c r="T577" i="1"/>
  <c r="S577" i="1"/>
  <c r="P577" i="1"/>
  <c r="O577" i="1"/>
  <c r="T576" i="1"/>
  <c r="S576" i="1"/>
  <c r="P576" i="1"/>
  <c r="O576" i="1"/>
  <c r="T575" i="1"/>
  <c r="S575" i="1"/>
  <c r="P575" i="1"/>
  <c r="O575" i="1"/>
  <c r="T574" i="1"/>
  <c r="S574" i="1"/>
  <c r="P574" i="1"/>
  <c r="O574" i="1"/>
  <c r="T573" i="1"/>
  <c r="S573" i="1"/>
  <c r="P573" i="1"/>
  <c r="O573" i="1"/>
  <c r="T572" i="1"/>
  <c r="S572" i="1"/>
  <c r="P572" i="1"/>
  <c r="O572" i="1"/>
  <c r="T571" i="1"/>
  <c r="S571" i="1"/>
  <c r="P571" i="1"/>
  <c r="O571" i="1"/>
  <c r="T570" i="1"/>
  <c r="S570" i="1"/>
  <c r="P570" i="1"/>
  <c r="O570" i="1"/>
  <c r="T569" i="1"/>
  <c r="S569" i="1"/>
  <c r="P569" i="1"/>
  <c r="O569" i="1"/>
  <c r="T568" i="1"/>
  <c r="S568" i="1"/>
  <c r="P568" i="1"/>
  <c r="O568" i="1"/>
  <c r="T567" i="1"/>
  <c r="S567" i="1"/>
  <c r="P567" i="1"/>
  <c r="O567" i="1"/>
  <c r="T566" i="1"/>
  <c r="S566" i="1"/>
  <c r="P566" i="1"/>
  <c r="O566" i="1"/>
  <c r="T565" i="1"/>
  <c r="S565" i="1"/>
  <c r="P565" i="1"/>
  <c r="O565" i="1"/>
  <c r="T564" i="1"/>
  <c r="S564" i="1"/>
  <c r="P564" i="1"/>
  <c r="O564" i="1"/>
  <c r="T563" i="1"/>
  <c r="S563" i="1"/>
  <c r="P563" i="1"/>
  <c r="O563" i="1"/>
  <c r="T562" i="1"/>
  <c r="S562" i="1"/>
  <c r="P562" i="1"/>
  <c r="O562" i="1"/>
  <c r="T561" i="1"/>
  <c r="S561" i="1"/>
  <c r="P561" i="1"/>
  <c r="O561" i="1"/>
  <c r="T560" i="1"/>
  <c r="S560" i="1"/>
  <c r="P560" i="1"/>
  <c r="O560" i="1"/>
  <c r="T559" i="1"/>
  <c r="S559" i="1"/>
  <c r="P559" i="1"/>
  <c r="O559" i="1"/>
  <c r="T558" i="1"/>
  <c r="S558" i="1"/>
  <c r="P558" i="1"/>
  <c r="O558" i="1"/>
  <c r="T557" i="1"/>
  <c r="S557" i="1"/>
  <c r="P557" i="1"/>
  <c r="O557" i="1"/>
  <c r="T556" i="1"/>
  <c r="S556" i="1"/>
  <c r="P556" i="1"/>
  <c r="O556" i="1"/>
  <c r="T555" i="1"/>
  <c r="S555" i="1"/>
  <c r="P555" i="1"/>
  <c r="O555" i="1"/>
  <c r="T554" i="1"/>
  <c r="S554" i="1"/>
  <c r="P554" i="1"/>
  <c r="O554" i="1"/>
  <c r="T553" i="1"/>
  <c r="S553" i="1"/>
  <c r="P553" i="1"/>
  <c r="O553" i="1"/>
  <c r="T552" i="1"/>
  <c r="S552" i="1"/>
  <c r="P552" i="1"/>
  <c r="O552" i="1"/>
  <c r="T551" i="1"/>
  <c r="S551" i="1"/>
  <c r="P551" i="1"/>
  <c r="O551" i="1"/>
  <c r="T550" i="1"/>
  <c r="S550" i="1"/>
  <c r="P550" i="1"/>
  <c r="O550" i="1"/>
  <c r="T549" i="1"/>
  <c r="S549" i="1"/>
  <c r="P549" i="1"/>
  <c r="O549" i="1"/>
  <c r="T548" i="1"/>
  <c r="S548" i="1"/>
  <c r="P548" i="1"/>
  <c r="O548" i="1"/>
  <c r="T547" i="1"/>
  <c r="S547" i="1"/>
  <c r="P547" i="1"/>
  <c r="O547" i="1"/>
  <c r="T546" i="1"/>
  <c r="S546" i="1"/>
  <c r="P546" i="1"/>
  <c r="O546" i="1"/>
  <c r="T545" i="1"/>
  <c r="S545" i="1"/>
  <c r="P545" i="1"/>
  <c r="O545" i="1"/>
  <c r="T544" i="1"/>
  <c r="S544" i="1"/>
  <c r="P544" i="1"/>
  <c r="O544" i="1"/>
  <c r="T543" i="1"/>
  <c r="S543" i="1"/>
  <c r="P543" i="1"/>
  <c r="O543" i="1"/>
  <c r="T542" i="1"/>
  <c r="S542" i="1"/>
  <c r="P542" i="1"/>
  <c r="O542" i="1"/>
  <c r="T541" i="1"/>
  <c r="S541" i="1"/>
  <c r="P541" i="1"/>
  <c r="O541" i="1"/>
  <c r="T540" i="1"/>
  <c r="S540" i="1"/>
  <c r="P540" i="1"/>
  <c r="O540" i="1"/>
  <c r="T539" i="1"/>
  <c r="S539" i="1"/>
  <c r="P539" i="1"/>
  <c r="O539" i="1"/>
  <c r="T538" i="1"/>
  <c r="S538" i="1"/>
  <c r="P538" i="1"/>
  <c r="O538" i="1"/>
  <c r="T537" i="1"/>
  <c r="S537" i="1"/>
  <c r="P537" i="1"/>
  <c r="O537" i="1"/>
  <c r="T536" i="1"/>
  <c r="S536" i="1"/>
  <c r="P536" i="1"/>
  <c r="O536" i="1"/>
  <c r="T535" i="1"/>
  <c r="S535" i="1"/>
  <c r="P535" i="1"/>
  <c r="O535" i="1"/>
  <c r="T534" i="1"/>
  <c r="S534" i="1"/>
  <c r="P534" i="1"/>
  <c r="O534" i="1"/>
  <c r="T533" i="1"/>
  <c r="S533" i="1"/>
  <c r="P533" i="1"/>
  <c r="O533" i="1"/>
  <c r="T532" i="1"/>
  <c r="S532" i="1"/>
  <c r="P532" i="1"/>
  <c r="O532" i="1"/>
  <c r="T531" i="1"/>
  <c r="S531" i="1"/>
  <c r="P531" i="1"/>
  <c r="O531" i="1"/>
  <c r="T530" i="1"/>
  <c r="S530" i="1"/>
  <c r="P530" i="1"/>
  <c r="O530" i="1"/>
  <c r="T529" i="1"/>
  <c r="S529" i="1"/>
  <c r="P529" i="1"/>
  <c r="O529" i="1"/>
  <c r="T528" i="1"/>
  <c r="S528" i="1"/>
  <c r="P528" i="1"/>
  <c r="O528" i="1"/>
  <c r="T527" i="1"/>
  <c r="S527" i="1"/>
  <c r="P527" i="1"/>
  <c r="O527" i="1"/>
  <c r="T526" i="1"/>
  <c r="S526" i="1"/>
  <c r="P526" i="1"/>
  <c r="O526" i="1"/>
  <c r="T525" i="1"/>
  <c r="S525" i="1"/>
  <c r="P525" i="1"/>
  <c r="O525" i="1"/>
  <c r="T524" i="1"/>
  <c r="S524" i="1"/>
  <c r="P524" i="1"/>
  <c r="O524" i="1"/>
  <c r="T523" i="1"/>
  <c r="S523" i="1"/>
  <c r="P523" i="1"/>
  <c r="O523" i="1"/>
  <c r="T522" i="1"/>
  <c r="S522" i="1"/>
  <c r="P522" i="1"/>
  <c r="O522" i="1"/>
  <c r="T521" i="1"/>
  <c r="S521" i="1"/>
  <c r="P521" i="1"/>
  <c r="O521" i="1"/>
  <c r="T520" i="1"/>
  <c r="S520" i="1"/>
  <c r="P520" i="1"/>
  <c r="O520" i="1"/>
  <c r="T519" i="1"/>
  <c r="S519" i="1"/>
  <c r="P519" i="1"/>
  <c r="O519" i="1"/>
  <c r="T518" i="1"/>
  <c r="S518" i="1"/>
  <c r="P518" i="1"/>
  <c r="O518" i="1"/>
  <c r="T517" i="1"/>
  <c r="S517" i="1"/>
  <c r="P517" i="1"/>
  <c r="O517" i="1"/>
  <c r="T516" i="1"/>
  <c r="S516" i="1"/>
  <c r="P516" i="1"/>
  <c r="O516" i="1"/>
  <c r="T515" i="1"/>
  <c r="S515" i="1"/>
  <c r="P515" i="1"/>
  <c r="O515" i="1"/>
  <c r="T514" i="1"/>
  <c r="S514" i="1"/>
  <c r="P514" i="1"/>
  <c r="O514" i="1"/>
  <c r="T513" i="1"/>
  <c r="S513" i="1"/>
  <c r="P513" i="1"/>
  <c r="O513" i="1"/>
  <c r="T512" i="1"/>
  <c r="S512" i="1"/>
  <c r="P512" i="1"/>
  <c r="O512" i="1"/>
  <c r="T511" i="1"/>
  <c r="S511" i="1"/>
  <c r="P511" i="1"/>
  <c r="O511" i="1"/>
  <c r="T510" i="1"/>
  <c r="S510" i="1"/>
  <c r="P510" i="1"/>
  <c r="O510" i="1"/>
  <c r="T509" i="1"/>
  <c r="S509" i="1"/>
  <c r="P509" i="1"/>
  <c r="O509" i="1"/>
  <c r="T508" i="1"/>
  <c r="S508" i="1"/>
  <c r="P508" i="1"/>
  <c r="O508" i="1"/>
  <c r="T507" i="1"/>
  <c r="S507" i="1"/>
  <c r="P507" i="1"/>
  <c r="O507" i="1"/>
  <c r="T506" i="1"/>
  <c r="S506" i="1"/>
  <c r="P506" i="1"/>
  <c r="O506" i="1"/>
  <c r="T505" i="1"/>
  <c r="S505" i="1"/>
  <c r="P505" i="1"/>
  <c r="O505" i="1"/>
  <c r="T504" i="1"/>
  <c r="S504" i="1"/>
  <c r="P504" i="1"/>
  <c r="O504" i="1"/>
  <c r="T503" i="1"/>
  <c r="S503" i="1"/>
  <c r="P503" i="1"/>
  <c r="O503" i="1"/>
  <c r="T502" i="1"/>
  <c r="S502" i="1"/>
  <c r="P502" i="1"/>
  <c r="O502" i="1"/>
  <c r="T501" i="1"/>
  <c r="S501" i="1"/>
  <c r="P501" i="1"/>
  <c r="O501" i="1"/>
  <c r="T500" i="1"/>
  <c r="S500" i="1"/>
  <c r="P500" i="1"/>
  <c r="O500" i="1"/>
  <c r="T499" i="1"/>
  <c r="S499" i="1"/>
  <c r="P499" i="1"/>
  <c r="O499" i="1"/>
  <c r="T498" i="1"/>
  <c r="S498" i="1"/>
  <c r="P498" i="1"/>
  <c r="O498" i="1"/>
  <c r="T497" i="1"/>
  <c r="S497" i="1"/>
  <c r="P497" i="1"/>
  <c r="O497" i="1"/>
  <c r="T496" i="1"/>
  <c r="S496" i="1"/>
  <c r="P496" i="1"/>
  <c r="O496" i="1"/>
  <c r="T495" i="1"/>
  <c r="S495" i="1"/>
  <c r="P495" i="1"/>
  <c r="O495" i="1"/>
  <c r="T494" i="1"/>
  <c r="S494" i="1"/>
  <c r="P494" i="1"/>
  <c r="O494" i="1"/>
  <c r="T493" i="1"/>
  <c r="S493" i="1"/>
  <c r="P493" i="1"/>
  <c r="O493" i="1"/>
  <c r="T492" i="1"/>
  <c r="S492" i="1"/>
  <c r="P492" i="1"/>
  <c r="O492" i="1"/>
  <c r="T491" i="1"/>
  <c r="S491" i="1"/>
  <c r="P491" i="1"/>
  <c r="O491" i="1"/>
  <c r="T490" i="1"/>
  <c r="S490" i="1"/>
  <c r="P490" i="1"/>
  <c r="O490" i="1"/>
  <c r="T489" i="1"/>
  <c r="S489" i="1"/>
  <c r="P489" i="1"/>
  <c r="O489" i="1"/>
  <c r="T488" i="1"/>
  <c r="S488" i="1"/>
  <c r="P488" i="1"/>
  <c r="O488" i="1"/>
  <c r="T487" i="1"/>
  <c r="S487" i="1"/>
  <c r="P487" i="1"/>
  <c r="O487" i="1"/>
  <c r="T486" i="1"/>
  <c r="S486" i="1"/>
  <c r="P486" i="1"/>
  <c r="O486" i="1"/>
  <c r="T485" i="1"/>
  <c r="S485" i="1"/>
  <c r="P485" i="1"/>
  <c r="O485" i="1"/>
  <c r="T484" i="1"/>
  <c r="S484" i="1"/>
  <c r="P484" i="1"/>
  <c r="O484" i="1"/>
  <c r="T483" i="1"/>
  <c r="S483" i="1"/>
  <c r="P483" i="1"/>
  <c r="O483" i="1"/>
  <c r="T482" i="1"/>
  <c r="S482" i="1"/>
  <c r="P482" i="1"/>
  <c r="O482" i="1"/>
  <c r="T481" i="1"/>
  <c r="S481" i="1"/>
  <c r="P481" i="1"/>
  <c r="O481" i="1"/>
  <c r="T480" i="1"/>
  <c r="S480" i="1"/>
  <c r="P480" i="1"/>
  <c r="O480" i="1"/>
  <c r="T479" i="1"/>
  <c r="S479" i="1"/>
  <c r="P479" i="1"/>
  <c r="O479" i="1"/>
  <c r="T478" i="1"/>
  <c r="S478" i="1"/>
  <c r="P478" i="1"/>
  <c r="O478" i="1"/>
  <c r="T477" i="1"/>
  <c r="S477" i="1"/>
  <c r="P477" i="1"/>
  <c r="O477" i="1"/>
  <c r="T476" i="1"/>
  <c r="S476" i="1"/>
  <c r="P476" i="1"/>
  <c r="O476" i="1"/>
  <c r="T475" i="1"/>
  <c r="S475" i="1"/>
  <c r="P475" i="1"/>
  <c r="O475" i="1"/>
  <c r="T474" i="1"/>
  <c r="S474" i="1"/>
  <c r="P474" i="1"/>
  <c r="O474" i="1"/>
  <c r="T473" i="1"/>
  <c r="S473" i="1"/>
  <c r="P473" i="1"/>
  <c r="O473" i="1"/>
  <c r="T472" i="1"/>
  <c r="S472" i="1"/>
  <c r="P472" i="1"/>
  <c r="O472" i="1"/>
  <c r="T471" i="1"/>
  <c r="S471" i="1"/>
  <c r="P471" i="1"/>
  <c r="O471" i="1"/>
  <c r="T470" i="1"/>
  <c r="S470" i="1"/>
  <c r="P470" i="1"/>
  <c r="O470" i="1"/>
  <c r="T469" i="1"/>
  <c r="S469" i="1"/>
  <c r="P469" i="1"/>
  <c r="O469" i="1"/>
  <c r="T468" i="1"/>
  <c r="S468" i="1"/>
  <c r="P468" i="1"/>
  <c r="O468" i="1"/>
  <c r="T467" i="1"/>
  <c r="S467" i="1"/>
  <c r="P467" i="1"/>
  <c r="O467" i="1"/>
  <c r="T466" i="1"/>
  <c r="S466" i="1"/>
  <c r="P466" i="1"/>
  <c r="O466" i="1"/>
  <c r="T465" i="1"/>
  <c r="S465" i="1"/>
  <c r="P465" i="1"/>
  <c r="O465" i="1"/>
  <c r="T464" i="1"/>
  <c r="S464" i="1"/>
  <c r="P464" i="1"/>
  <c r="O464" i="1"/>
  <c r="T463" i="1"/>
  <c r="S463" i="1"/>
  <c r="P463" i="1"/>
  <c r="O463" i="1"/>
  <c r="T462" i="1"/>
  <c r="S462" i="1"/>
  <c r="P462" i="1"/>
  <c r="O462" i="1"/>
  <c r="T461" i="1"/>
  <c r="S461" i="1"/>
  <c r="P461" i="1"/>
  <c r="O461" i="1"/>
  <c r="T460" i="1"/>
  <c r="S460" i="1"/>
  <c r="P460" i="1"/>
  <c r="O460" i="1"/>
  <c r="T459" i="1"/>
  <c r="S459" i="1"/>
  <c r="P459" i="1"/>
  <c r="O459" i="1"/>
  <c r="T458" i="1"/>
  <c r="S458" i="1"/>
  <c r="P458" i="1"/>
  <c r="O458" i="1"/>
  <c r="T457" i="1"/>
  <c r="S457" i="1"/>
  <c r="P457" i="1"/>
  <c r="O457" i="1"/>
  <c r="T456" i="1"/>
  <c r="S456" i="1"/>
  <c r="P456" i="1"/>
  <c r="O456" i="1"/>
  <c r="T455" i="1"/>
  <c r="S455" i="1"/>
  <c r="P455" i="1"/>
  <c r="O455" i="1"/>
  <c r="T454" i="1"/>
  <c r="S454" i="1"/>
  <c r="P454" i="1"/>
  <c r="O454" i="1"/>
  <c r="T453" i="1"/>
  <c r="S453" i="1"/>
  <c r="P453" i="1"/>
  <c r="O453" i="1"/>
  <c r="T452" i="1"/>
  <c r="S452" i="1"/>
  <c r="P452" i="1"/>
  <c r="O452" i="1"/>
  <c r="T451" i="1"/>
  <c r="S451" i="1"/>
  <c r="P451" i="1"/>
  <c r="O451" i="1"/>
  <c r="T450" i="1"/>
  <c r="S450" i="1"/>
  <c r="P450" i="1"/>
  <c r="O450" i="1"/>
  <c r="T449" i="1"/>
  <c r="S449" i="1"/>
  <c r="P449" i="1"/>
  <c r="O449" i="1"/>
  <c r="T448" i="1"/>
  <c r="S448" i="1"/>
  <c r="P448" i="1"/>
  <c r="O448" i="1"/>
  <c r="T447" i="1"/>
  <c r="S447" i="1"/>
  <c r="P447" i="1"/>
  <c r="O447" i="1"/>
  <c r="T446" i="1"/>
  <c r="S446" i="1"/>
  <c r="P446" i="1"/>
  <c r="O446" i="1"/>
  <c r="T445" i="1"/>
  <c r="S445" i="1"/>
  <c r="P445" i="1"/>
  <c r="O445" i="1"/>
  <c r="T444" i="1"/>
  <c r="S444" i="1"/>
  <c r="P444" i="1"/>
  <c r="O444" i="1"/>
  <c r="T443" i="1"/>
  <c r="S443" i="1"/>
  <c r="P443" i="1"/>
  <c r="O443" i="1"/>
  <c r="T442" i="1"/>
  <c r="S442" i="1"/>
  <c r="P442" i="1"/>
  <c r="O442" i="1"/>
  <c r="T441" i="1"/>
  <c r="S441" i="1"/>
  <c r="P441" i="1"/>
  <c r="O441" i="1"/>
  <c r="T440" i="1"/>
  <c r="S440" i="1"/>
  <c r="P440" i="1"/>
  <c r="O440" i="1"/>
  <c r="T439" i="1"/>
  <c r="S439" i="1"/>
  <c r="P439" i="1"/>
  <c r="O439" i="1"/>
  <c r="T438" i="1"/>
  <c r="S438" i="1"/>
  <c r="P438" i="1"/>
  <c r="O438" i="1"/>
  <c r="T437" i="1"/>
  <c r="S437" i="1"/>
  <c r="P437" i="1"/>
  <c r="O437" i="1"/>
  <c r="T436" i="1"/>
  <c r="S436" i="1"/>
  <c r="P436" i="1"/>
  <c r="O436" i="1"/>
  <c r="T435" i="1"/>
  <c r="S435" i="1"/>
  <c r="P435" i="1"/>
  <c r="O435" i="1"/>
  <c r="T434" i="1"/>
  <c r="S434" i="1"/>
  <c r="P434" i="1"/>
  <c r="O434" i="1"/>
  <c r="T433" i="1"/>
  <c r="S433" i="1"/>
  <c r="P433" i="1"/>
  <c r="O433" i="1"/>
  <c r="T432" i="1"/>
  <c r="S432" i="1"/>
  <c r="P432" i="1"/>
  <c r="O432" i="1"/>
  <c r="T431" i="1"/>
  <c r="S431" i="1"/>
  <c r="P431" i="1"/>
  <c r="O431" i="1"/>
  <c r="T430" i="1"/>
  <c r="S430" i="1"/>
  <c r="P430" i="1"/>
  <c r="O430" i="1"/>
  <c r="T429" i="1"/>
  <c r="S429" i="1"/>
  <c r="P429" i="1"/>
  <c r="O429" i="1"/>
  <c r="T428" i="1"/>
  <c r="S428" i="1"/>
  <c r="P428" i="1"/>
  <c r="O428" i="1"/>
  <c r="T427" i="1"/>
  <c r="S427" i="1"/>
  <c r="P427" i="1"/>
  <c r="O427" i="1"/>
  <c r="T426" i="1"/>
  <c r="S426" i="1"/>
  <c r="P426" i="1"/>
  <c r="O426" i="1"/>
  <c r="T425" i="1"/>
  <c r="S425" i="1"/>
  <c r="P425" i="1"/>
  <c r="O425" i="1"/>
  <c r="T424" i="1"/>
  <c r="S424" i="1"/>
  <c r="P424" i="1"/>
  <c r="O424" i="1"/>
  <c r="T423" i="1"/>
  <c r="S423" i="1"/>
  <c r="P423" i="1"/>
  <c r="O423" i="1"/>
  <c r="T422" i="1"/>
  <c r="S422" i="1"/>
  <c r="P422" i="1"/>
  <c r="O422" i="1"/>
  <c r="T421" i="1"/>
  <c r="S421" i="1"/>
  <c r="P421" i="1"/>
  <c r="O421" i="1"/>
  <c r="T420" i="1"/>
  <c r="S420" i="1"/>
  <c r="P420" i="1"/>
  <c r="O420" i="1"/>
  <c r="T419" i="1"/>
  <c r="S419" i="1"/>
  <c r="P419" i="1"/>
  <c r="O419" i="1"/>
  <c r="T418" i="1"/>
  <c r="S418" i="1"/>
  <c r="P418" i="1"/>
  <c r="O418" i="1"/>
  <c r="T417" i="1"/>
  <c r="S417" i="1"/>
  <c r="P417" i="1"/>
  <c r="O417" i="1"/>
  <c r="T416" i="1"/>
  <c r="S416" i="1"/>
  <c r="P416" i="1"/>
  <c r="O416" i="1"/>
  <c r="T415" i="1"/>
  <c r="S415" i="1"/>
  <c r="P415" i="1"/>
  <c r="O415" i="1"/>
  <c r="T414" i="1"/>
  <c r="S414" i="1"/>
  <c r="P414" i="1"/>
  <c r="O414" i="1"/>
  <c r="T413" i="1"/>
  <c r="S413" i="1"/>
  <c r="P413" i="1"/>
  <c r="O413" i="1"/>
  <c r="T412" i="1"/>
  <c r="S412" i="1"/>
  <c r="P412" i="1"/>
  <c r="O412" i="1"/>
  <c r="T411" i="1"/>
  <c r="S411" i="1"/>
  <c r="P411" i="1"/>
  <c r="O411" i="1"/>
  <c r="T410" i="1"/>
  <c r="S410" i="1"/>
  <c r="P410" i="1"/>
  <c r="O410" i="1"/>
  <c r="T409" i="1"/>
  <c r="S409" i="1"/>
  <c r="P409" i="1"/>
  <c r="O409" i="1"/>
  <c r="T408" i="1"/>
  <c r="S408" i="1"/>
  <c r="P408" i="1"/>
  <c r="O408" i="1"/>
  <c r="T407" i="1"/>
  <c r="S407" i="1"/>
  <c r="P407" i="1"/>
  <c r="O407" i="1"/>
  <c r="T406" i="1"/>
  <c r="S406" i="1"/>
  <c r="P406" i="1"/>
  <c r="O406" i="1"/>
  <c r="T405" i="1"/>
  <c r="S405" i="1"/>
  <c r="P405" i="1"/>
  <c r="O405" i="1"/>
  <c r="T404" i="1"/>
  <c r="S404" i="1"/>
  <c r="P404" i="1"/>
  <c r="O404" i="1"/>
  <c r="T403" i="1"/>
  <c r="S403" i="1"/>
  <c r="P403" i="1"/>
  <c r="O403" i="1"/>
  <c r="T402" i="1"/>
  <c r="S402" i="1"/>
  <c r="P402" i="1"/>
  <c r="O402" i="1"/>
  <c r="T401" i="1"/>
  <c r="S401" i="1"/>
  <c r="P401" i="1"/>
  <c r="O401" i="1"/>
  <c r="T400" i="1"/>
  <c r="S400" i="1"/>
  <c r="P400" i="1"/>
  <c r="O400" i="1"/>
  <c r="T399" i="1"/>
  <c r="S399" i="1"/>
  <c r="P399" i="1"/>
  <c r="O399" i="1"/>
  <c r="T398" i="1"/>
  <c r="S398" i="1"/>
  <c r="P398" i="1"/>
  <c r="O398" i="1"/>
  <c r="T397" i="1"/>
  <c r="S397" i="1"/>
  <c r="P397" i="1"/>
  <c r="O397" i="1"/>
  <c r="T396" i="1"/>
  <c r="S396" i="1"/>
  <c r="P396" i="1"/>
  <c r="O396" i="1"/>
  <c r="T395" i="1"/>
  <c r="S395" i="1"/>
  <c r="P395" i="1"/>
  <c r="O395" i="1"/>
  <c r="T394" i="1"/>
  <c r="S394" i="1"/>
  <c r="P394" i="1"/>
  <c r="O394" i="1"/>
  <c r="T393" i="1"/>
  <c r="S393" i="1"/>
  <c r="P393" i="1"/>
  <c r="O393" i="1"/>
  <c r="T392" i="1"/>
  <c r="S392" i="1"/>
  <c r="P392" i="1"/>
  <c r="O392" i="1"/>
  <c r="T391" i="1"/>
  <c r="S391" i="1"/>
  <c r="P391" i="1"/>
  <c r="O391" i="1"/>
  <c r="T390" i="1"/>
  <c r="S390" i="1"/>
  <c r="P390" i="1"/>
  <c r="O390" i="1"/>
  <c r="T389" i="1"/>
  <c r="S389" i="1"/>
  <c r="P389" i="1"/>
  <c r="O389" i="1"/>
  <c r="T388" i="1"/>
  <c r="S388" i="1"/>
  <c r="P388" i="1"/>
  <c r="O388" i="1"/>
  <c r="T387" i="1"/>
  <c r="S387" i="1"/>
  <c r="P387" i="1"/>
  <c r="O387" i="1"/>
  <c r="T386" i="1"/>
  <c r="S386" i="1"/>
  <c r="P386" i="1"/>
  <c r="O386" i="1"/>
  <c r="T385" i="1"/>
  <c r="S385" i="1"/>
  <c r="P385" i="1"/>
  <c r="O385" i="1"/>
  <c r="T384" i="1"/>
  <c r="S384" i="1"/>
  <c r="P384" i="1"/>
  <c r="O384" i="1"/>
  <c r="T383" i="1"/>
  <c r="S383" i="1"/>
  <c r="P383" i="1"/>
  <c r="O383" i="1"/>
  <c r="T382" i="1"/>
  <c r="S382" i="1"/>
  <c r="P382" i="1"/>
  <c r="O382" i="1"/>
  <c r="T381" i="1"/>
  <c r="S381" i="1"/>
  <c r="P381" i="1"/>
  <c r="O381" i="1"/>
  <c r="T380" i="1"/>
  <c r="S380" i="1"/>
  <c r="P380" i="1"/>
  <c r="O380" i="1"/>
  <c r="T379" i="1"/>
  <c r="S379" i="1"/>
  <c r="P379" i="1"/>
  <c r="O379" i="1"/>
  <c r="T378" i="1"/>
  <c r="S378" i="1"/>
  <c r="P378" i="1"/>
  <c r="O378" i="1"/>
  <c r="T377" i="1"/>
  <c r="S377" i="1"/>
  <c r="P377" i="1"/>
  <c r="O377" i="1"/>
  <c r="T376" i="1"/>
  <c r="S376" i="1"/>
  <c r="P376" i="1"/>
  <c r="O376" i="1"/>
  <c r="T375" i="1"/>
  <c r="S375" i="1"/>
  <c r="P375" i="1"/>
  <c r="O375" i="1"/>
  <c r="T374" i="1"/>
  <c r="S374" i="1"/>
  <c r="P374" i="1"/>
  <c r="O374" i="1"/>
  <c r="T373" i="1"/>
  <c r="S373" i="1"/>
  <c r="P373" i="1"/>
  <c r="O373" i="1"/>
  <c r="T372" i="1"/>
  <c r="S372" i="1"/>
  <c r="P372" i="1"/>
  <c r="O372" i="1"/>
  <c r="T371" i="1"/>
  <c r="S371" i="1"/>
  <c r="P371" i="1"/>
  <c r="O371" i="1"/>
  <c r="T370" i="1"/>
  <c r="S370" i="1"/>
  <c r="P370" i="1"/>
  <c r="O370" i="1"/>
  <c r="T369" i="1"/>
  <c r="S369" i="1"/>
  <c r="P369" i="1"/>
  <c r="O369" i="1"/>
  <c r="T368" i="1"/>
  <c r="S368" i="1"/>
  <c r="P368" i="1"/>
  <c r="O368" i="1"/>
  <c r="T367" i="1"/>
  <c r="S367" i="1"/>
  <c r="P367" i="1"/>
  <c r="O367" i="1"/>
  <c r="T366" i="1"/>
  <c r="S366" i="1"/>
  <c r="P366" i="1"/>
  <c r="O366" i="1"/>
  <c r="T365" i="1"/>
  <c r="S365" i="1"/>
  <c r="P365" i="1"/>
  <c r="O365" i="1"/>
  <c r="T364" i="1"/>
  <c r="S364" i="1"/>
  <c r="P364" i="1"/>
  <c r="O364" i="1"/>
  <c r="T363" i="1"/>
  <c r="S363" i="1"/>
  <c r="P363" i="1"/>
  <c r="O363" i="1"/>
  <c r="T362" i="1"/>
  <c r="S362" i="1"/>
  <c r="P362" i="1"/>
  <c r="O362" i="1"/>
  <c r="T361" i="1"/>
  <c r="S361" i="1"/>
  <c r="P361" i="1"/>
  <c r="O361" i="1"/>
  <c r="T360" i="1"/>
  <c r="S360" i="1"/>
  <c r="P360" i="1"/>
  <c r="O360" i="1"/>
  <c r="T359" i="1"/>
  <c r="S359" i="1"/>
  <c r="P359" i="1"/>
  <c r="O359" i="1"/>
  <c r="T358" i="1"/>
  <c r="S358" i="1"/>
  <c r="P358" i="1"/>
  <c r="O358" i="1"/>
  <c r="T357" i="1"/>
  <c r="S357" i="1"/>
  <c r="P357" i="1"/>
  <c r="O357" i="1"/>
  <c r="T356" i="1"/>
  <c r="S356" i="1"/>
  <c r="P356" i="1"/>
  <c r="O356" i="1"/>
  <c r="T355" i="1"/>
  <c r="S355" i="1"/>
  <c r="P355" i="1"/>
  <c r="O355" i="1"/>
  <c r="T354" i="1"/>
  <c r="S354" i="1"/>
  <c r="P354" i="1"/>
  <c r="O354" i="1"/>
  <c r="T353" i="1"/>
  <c r="S353" i="1"/>
  <c r="P353" i="1"/>
  <c r="O353" i="1"/>
  <c r="T352" i="1"/>
  <c r="S352" i="1"/>
  <c r="P352" i="1"/>
  <c r="O352" i="1"/>
  <c r="T351" i="1"/>
  <c r="S351" i="1"/>
  <c r="P351" i="1"/>
  <c r="O351" i="1"/>
  <c r="T350" i="1"/>
  <c r="S350" i="1"/>
  <c r="P350" i="1"/>
  <c r="O350" i="1"/>
  <c r="T349" i="1"/>
  <c r="S349" i="1"/>
  <c r="P349" i="1"/>
  <c r="O349" i="1"/>
  <c r="T348" i="1"/>
  <c r="S348" i="1"/>
  <c r="P348" i="1"/>
  <c r="O348" i="1"/>
  <c r="T347" i="1"/>
  <c r="S347" i="1"/>
  <c r="P347" i="1"/>
  <c r="O347" i="1"/>
  <c r="T346" i="1"/>
  <c r="S346" i="1"/>
  <c r="P346" i="1"/>
  <c r="O346" i="1"/>
  <c r="T345" i="1"/>
  <c r="S345" i="1"/>
  <c r="P345" i="1"/>
  <c r="O345" i="1"/>
  <c r="T344" i="1"/>
  <c r="S344" i="1"/>
  <c r="P344" i="1"/>
  <c r="O344" i="1"/>
  <c r="T343" i="1"/>
  <c r="S343" i="1"/>
  <c r="P343" i="1"/>
  <c r="O343" i="1"/>
  <c r="T342" i="1"/>
  <c r="S342" i="1"/>
  <c r="P342" i="1"/>
  <c r="O342" i="1"/>
  <c r="T341" i="1"/>
  <c r="S341" i="1"/>
  <c r="P341" i="1"/>
  <c r="O341" i="1"/>
  <c r="T340" i="1"/>
  <c r="S340" i="1"/>
  <c r="P340" i="1"/>
  <c r="O340" i="1"/>
  <c r="T339" i="1"/>
  <c r="S339" i="1"/>
  <c r="P339" i="1"/>
  <c r="O339" i="1"/>
  <c r="T338" i="1"/>
  <c r="S338" i="1"/>
  <c r="P338" i="1"/>
  <c r="O338" i="1"/>
  <c r="T337" i="1"/>
  <c r="S337" i="1"/>
  <c r="P337" i="1"/>
  <c r="O337" i="1"/>
  <c r="T336" i="1"/>
  <c r="S336" i="1"/>
  <c r="P336" i="1"/>
  <c r="O336" i="1"/>
  <c r="T335" i="1"/>
  <c r="S335" i="1"/>
  <c r="P335" i="1"/>
  <c r="O335" i="1"/>
  <c r="T334" i="1"/>
  <c r="S334" i="1"/>
  <c r="P334" i="1"/>
  <c r="O334" i="1"/>
  <c r="T333" i="1"/>
  <c r="S333" i="1"/>
  <c r="P333" i="1"/>
  <c r="O333" i="1"/>
  <c r="T332" i="1"/>
  <c r="S332" i="1"/>
  <c r="P332" i="1"/>
  <c r="O332" i="1"/>
  <c r="T331" i="1"/>
  <c r="S331" i="1"/>
  <c r="P331" i="1"/>
  <c r="O331" i="1"/>
  <c r="T330" i="1"/>
  <c r="S330" i="1"/>
  <c r="P330" i="1"/>
  <c r="O330" i="1"/>
  <c r="T329" i="1"/>
  <c r="S329" i="1"/>
  <c r="P329" i="1"/>
  <c r="O329" i="1"/>
  <c r="T328" i="1"/>
  <c r="S328" i="1"/>
  <c r="P328" i="1"/>
  <c r="O328" i="1"/>
  <c r="T327" i="1"/>
  <c r="S327" i="1"/>
  <c r="P327" i="1"/>
  <c r="O327" i="1"/>
  <c r="T326" i="1"/>
  <c r="S326" i="1"/>
  <c r="P326" i="1"/>
  <c r="O326" i="1"/>
  <c r="T325" i="1"/>
  <c r="S325" i="1"/>
  <c r="P325" i="1"/>
  <c r="O325" i="1"/>
  <c r="T324" i="1"/>
  <c r="S324" i="1"/>
  <c r="P324" i="1"/>
  <c r="O324" i="1"/>
  <c r="T323" i="1"/>
  <c r="S323" i="1"/>
  <c r="P323" i="1"/>
  <c r="O323" i="1"/>
  <c r="T322" i="1"/>
  <c r="S322" i="1"/>
  <c r="P322" i="1"/>
  <c r="O322" i="1"/>
  <c r="T321" i="1"/>
  <c r="S321" i="1"/>
  <c r="P321" i="1"/>
  <c r="O321" i="1"/>
  <c r="T320" i="1"/>
  <c r="S320" i="1"/>
  <c r="P320" i="1"/>
  <c r="O320" i="1"/>
  <c r="T319" i="1"/>
  <c r="S319" i="1"/>
  <c r="P319" i="1"/>
  <c r="O319" i="1"/>
  <c r="T318" i="1"/>
  <c r="S318" i="1"/>
  <c r="P318" i="1"/>
  <c r="O318" i="1"/>
  <c r="T317" i="1"/>
  <c r="S317" i="1"/>
  <c r="P317" i="1"/>
  <c r="O317" i="1"/>
  <c r="T316" i="1"/>
  <c r="S316" i="1"/>
  <c r="P316" i="1"/>
  <c r="O316" i="1"/>
  <c r="T315" i="1"/>
  <c r="S315" i="1"/>
  <c r="P315" i="1"/>
  <c r="O315" i="1"/>
  <c r="T314" i="1"/>
  <c r="S314" i="1"/>
  <c r="P314" i="1"/>
  <c r="O314" i="1"/>
  <c r="T313" i="1"/>
  <c r="S313" i="1"/>
  <c r="P313" i="1"/>
  <c r="O313" i="1"/>
  <c r="T312" i="1"/>
  <c r="S312" i="1"/>
  <c r="P312" i="1"/>
  <c r="O312" i="1"/>
  <c r="T311" i="1"/>
  <c r="S311" i="1"/>
  <c r="P311" i="1"/>
  <c r="O311" i="1"/>
  <c r="T310" i="1"/>
  <c r="S310" i="1"/>
  <c r="P310" i="1"/>
  <c r="O310" i="1"/>
  <c r="T309" i="1"/>
  <c r="S309" i="1"/>
  <c r="P309" i="1"/>
  <c r="O309" i="1"/>
  <c r="T308" i="1"/>
  <c r="S308" i="1"/>
  <c r="P308" i="1"/>
  <c r="O308" i="1"/>
  <c r="T307" i="1"/>
  <c r="S307" i="1"/>
  <c r="P307" i="1"/>
  <c r="O307" i="1"/>
  <c r="T306" i="1"/>
  <c r="S306" i="1"/>
  <c r="P306" i="1"/>
  <c r="O306" i="1"/>
  <c r="T305" i="1"/>
  <c r="S305" i="1"/>
  <c r="P305" i="1"/>
  <c r="O305" i="1"/>
  <c r="T304" i="1"/>
  <c r="S304" i="1"/>
  <c r="P304" i="1"/>
  <c r="O304" i="1"/>
  <c r="T303" i="1"/>
  <c r="S303" i="1"/>
  <c r="P303" i="1"/>
  <c r="O303" i="1"/>
  <c r="T302" i="1"/>
  <c r="S302" i="1"/>
  <c r="P302" i="1"/>
  <c r="O302" i="1"/>
  <c r="T301" i="1"/>
  <c r="S301" i="1"/>
  <c r="P301" i="1"/>
  <c r="O301" i="1"/>
  <c r="T300" i="1"/>
  <c r="S300" i="1"/>
  <c r="P300" i="1"/>
  <c r="O300" i="1"/>
  <c r="T299" i="1"/>
  <c r="S299" i="1"/>
  <c r="P299" i="1"/>
  <c r="O299" i="1"/>
  <c r="T298" i="1"/>
  <c r="S298" i="1"/>
  <c r="P298" i="1"/>
  <c r="O298" i="1"/>
  <c r="T297" i="1"/>
  <c r="S297" i="1"/>
  <c r="P297" i="1"/>
  <c r="O297" i="1"/>
  <c r="T296" i="1"/>
  <c r="S296" i="1"/>
  <c r="P296" i="1"/>
  <c r="O296" i="1"/>
  <c r="T295" i="1"/>
  <c r="S295" i="1"/>
  <c r="P295" i="1"/>
  <c r="O295" i="1"/>
  <c r="T294" i="1"/>
  <c r="S294" i="1"/>
  <c r="P294" i="1"/>
  <c r="O294" i="1"/>
  <c r="T293" i="1"/>
  <c r="S293" i="1"/>
  <c r="P293" i="1"/>
  <c r="O293" i="1"/>
  <c r="T292" i="1"/>
  <c r="S292" i="1"/>
  <c r="P292" i="1"/>
  <c r="O292" i="1"/>
  <c r="T291" i="1"/>
  <c r="S291" i="1"/>
  <c r="P291" i="1"/>
  <c r="O291" i="1"/>
  <c r="T290" i="1"/>
  <c r="S290" i="1"/>
  <c r="P290" i="1"/>
  <c r="O290" i="1"/>
  <c r="T289" i="1"/>
  <c r="S289" i="1"/>
  <c r="P289" i="1"/>
  <c r="O289" i="1"/>
  <c r="T288" i="1"/>
  <c r="S288" i="1"/>
  <c r="P288" i="1"/>
  <c r="O288" i="1"/>
  <c r="T287" i="1"/>
  <c r="S287" i="1"/>
  <c r="P287" i="1"/>
  <c r="O287" i="1"/>
  <c r="T286" i="1"/>
  <c r="S286" i="1"/>
  <c r="P286" i="1"/>
  <c r="O286" i="1"/>
  <c r="T285" i="1"/>
  <c r="S285" i="1"/>
  <c r="P285" i="1"/>
  <c r="O285" i="1"/>
  <c r="T284" i="1"/>
  <c r="S284" i="1"/>
  <c r="P284" i="1"/>
  <c r="O284" i="1"/>
  <c r="T283" i="1"/>
  <c r="S283" i="1"/>
  <c r="P283" i="1"/>
  <c r="O283" i="1"/>
  <c r="T282" i="1"/>
  <c r="S282" i="1"/>
  <c r="P282" i="1"/>
  <c r="O282" i="1"/>
  <c r="T281" i="1"/>
  <c r="S281" i="1"/>
  <c r="P281" i="1"/>
  <c r="O281" i="1"/>
  <c r="T280" i="1"/>
  <c r="S280" i="1"/>
  <c r="P280" i="1"/>
  <c r="O280" i="1"/>
  <c r="T279" i="1"/>
  <c r="S279" i="1"/>
  <c r="P279" i="1"/>
  <c r="O279" i="1"/>
  <c r="T278" i="1"/>
  <c r="S278" i="1"/>
  <c r="P278" i="1"/>
  <c r="O278" i="1"/>
  <c r="T277" i="1"/>
  <c r="S277" i="1"/>
  <c r="P277" i="1"/>
  <c r="O277" i="1"/>
  <c r="T276" i="1"/>
  <c r="S276" i="1"/>
  <c r="P276" i="1"/>
  <c r="O276" i="1"/>
  <c r="T275" i="1"/>
  <c r="S275" i="1"/>
  <c r="P275" i="1"/>
  <c r="O275" i="1"/>
  <c r="T274" i="1"/>
  <c r="S274" i="1"/>
  <c r="P274" i="1"/>
  <c r="O274" i="1"/>
  <c r="T273" i="1"/>
  <c r="S273" i="1"/>
  <c r="P273" i="1"/>
  <c r="O273" i="1"/>
  <c r="T272" i="1"/>
  <c r="S272" i="1"/>
  <c r="P272" i="1"/>
  <c r="O272" i="1"/>
  <c r="T271" i="1"/>
  <c r="S271" i="1"/>
  <c r="P271" i="1"/>
  <c r="O271" i="1"/>
  <c r="T270" i="1"/>
  <c r="S270" i="1"/>
  <c r="P270" i="1"/>
  <c r="O270" i="1"/>
  <c r="T269" i="1"/>
  <c r="S269" i="1"/>
  <c r="P269" i="1"/>
  <c r="O269" i="1"/>
  <c r="T268" i="1"/>
  <c r="S268" i="1"/>
  <c r="P268" i="1"/>
  <c r="O268" i="1"/>
  <c r="T267" i="1"/>
  <c r="S267" i="1"/>
  <c r="P267" i="1"/>
  <c r="O267" i="1"/>
  <c r="T266" i="1"/>
  <c r="S266" i="1"/>
  <c r="P266" i="1"/>
  <c r="O266" i="1"/>
  <c r="T265" i="1"/>
  <c r="S265" i="1"/>
  <c r="P265" i="1"/>
  <c r="O265" i="1"/>
  <c r="T264" i="1"/>
  <c r="S264" i="1"/>
  <c r="P264" i="1"/>
  <c r="O264" i="1"/>
  <c r="T263" i="1"/>
  <c r="S263" i="1"/>
  <c r="P263" i="1"/>
  <c r="O263" i="1"/>
  <c r="T262" i="1"/>
  <c r="S262" i="1"/>
  <c r="P262" i="1"/>
  <c r="O262" i="1"/>
  <c r="T261" i="1"/>
  <c r="S261" i="1"/>
  <c r="P261" i="1"/>
  <c r="O261" i="1"/>
  <c r="T260" i="1"/>
  <c r="S260" i="1"/>
  <c r="P260" i="1"/>
  <c r="O260" i="1"/>
  <c r="T259" i="1"/>
  <c r="S259" i="1"/>
  <c r="P259" i="1"/>
  <c r="O259" i="1"/>
  <c r="T258" i="1"/>
  <c r="S258" i="1"/>
  <c r="P258" i="1"/>
  <c r="O258" i="1"/>
  <c r="T257" i="1"/>
  <c r="S257" i="1"/>
  <c r="P257" i="1"/>
  <c r="O257" i="1"/>
  <c r="T256" i="1"/>
  <c r="S256" i="1"/>
  <c r="P256" i="1"/>
  <c r="O256" i="1"/>
  <c r="T255" i="1"/>
  <c r="S255" i="1"/>
  <c r="P255" i="1"/>
  <c r="O255" i="1"/>
  <c r="T254" i="1"/>
  <c r="S254" i="1"/>
  <c r="P254" i="1"/>
  <c r="O254" i="1"/>
  <c r="T253" i="1"/>
  <c r="S253" i="1"/>
  <c r="P253" i="1"/>
  <c r="O253" i="1"/>
  <c r="T252" i="1"/>
  <c r="S252" i="1"/>
  <c r="P252" i="1"/>
  <c r="O252" i="1"/>
  <c r="T251" i="1"/>
  <c r="S251" i="1"/>
  <c r="P251" i="1"/>
  <c r="O251" i="1"/>
  <c r="T250" i="1"/>
  <c r="S250" i="1"/>
  <c r="P250" i="1"/>
  <c r="O250" i="1"/>
  <c r="T249" i="1"/>
  <c r="S249" i="1"/>
  <c r="P249" i="1"/>
  <c r="O249" i="1"/>
  <c r="T248" i="1"/>
  <c r="S248" i="1"/>
  <c r="P248" i="1"/>
  <c r="O248" i="1"/>
  <c r="T247" i="1"/>
  <c r="S247" i="1"/>
  <c r="P247" i="1"/>
  <c r="O247" i="1"/>
  <c r="T246" i="1"/>
  <c r="S246" i="1"/>
  <c r="P246" i="1"/>
  <c r="O246" i="1"/>
  <c r="T245" i="1"/>
  <c r="S245" i="1"/>
  <c r="P245" i="1"/>
  <c r="O245" i="1"/>
  <c r="T244" i="1"/>
  <c r="S244" i="1"/>
  <c r="P244" i="1"/>
  <c r="O244" i="1"/>
  <c r="T243" i="1"/>
  <c r="S243" i="1"/>
  <c r="P243" i="1"/>
  <c r="O243" i="1"/>
  <c r="T242" i="1"/>
  <c r="S242" i="1"/>
  <c r="P242" i="1"/>
  <c r="O242" i="1"/>
  <c r="T241" i="1"/>
  <c r="S241" i="1"/>
  <c r="P241" i="1"/>
  <c r="O241" i="1"/>
  <c r="T240" i="1"/>
  <c r="S240" i="1"/>
  <c r="P240" i="1"/>
  <c r="O240" i="1"/>
  <c r="T239" i="1"/>
  <c r="S239" i="1"/>
  <c r="P239" i="1"/>
  <c r="O239" i="1"/>
  <c r="T238" i="1"/>
  <c r="S238" i="1"/>
  <c r="P238" i="1"/>
  <c r="O238" i="1"/>
  <c r="T237" i="1"/>
  <c r="S237" i="1"/>
  <c r="P237" i="1"/>
  <c r="O237" i="1"/>
  <c r="T236" i="1"/>
  <c r="S236" i="1"/>
  <c r="P236" i="1"/>
  <c r="O236" i="1"/>
  <c r="T235" i="1"/>
  <c r="S235" i="1"/>
  <c r="P235" i="1"/>
  <c r="O235" i="1"/>
  <c r="T234" i="1"/>
  <c r="S234" i="1"/>
  <c r="P234" i="1"/>
  <c r="O234" i="1"/>
  <c r="T233" i="1"/>
  <c r="S233" i="1"/>
  <c r="P233" i="1"/>
  <c r="O233" i="1"/>
  <c r="T232" i="1"/>
  <c r="S232" i="1"/>
  <c r="P232" i="1"/>
  <c r="O232" i="1"/>
  <c r="T231" i="1"/>
  <c r="S231" i="1"/>
  <c r="P231" i="1"/>
  <c r="O231" i="1"/>
  <c r="T230" i="1"/>
  <c r="S230" i="1"/>
  <c r="P230" i="1"/>
  <c r="O230" i="1"/>
  <c r="T229" i="1"/>
  <c r="S229" i="1"/>
  <c r="P229" i="1"/>
  <c r="O229" i="1"/>
  <c r="T228" i="1"/>
  <c r="S228" i="1"/>
  <c r="P228" i="1"/>
  <c r="O228" i="1"/>
  <c r="T227" i="1"/>
  <c r="S227" i="1"/>
  <c r="P227" i="1"/>
  <c r="O227" i="1"/>
  <c r="T226" i="1"/>
  <c r="S226" i="1"/>
  <c r="P226" i="1"/>
  <c r="O226" i="1"/>
  <c r="T225" i="1"/>
  <c r="S225" i="1"/>
  <c r="P225" i="1"/>
  <c r="O225" i="1"/>
  <c r="T224" i="1"/>
  <c r="S224" i="1"/>
  <c r="P224" i="1"/>
  <c r="O224" i="1"/>
  <c r="T223" i="1"/>
  <c r="S223" i="1"/>
  <c r="P223" i="1"/>
  <c r="O223" i="1"/>
  <c r="T222" i="1"/>
  <c r="S222" i="1"/>
  <c r="P222" i="1"/>
  <c r="O222" i="1"/>
  <c r="T221" i="1"/>
  <c r="S221" i="1"/>
  <c r="P221" i="1"/>
  <c r="O221" i="1"/>
  <c r="T220" i="1"/>
  <c r="S220" i="1"/>
  <c r="P220" i="1"/>
  <c r="O220" i="1"/>
  <c r="T219" i="1"/>
  <c r="S219" i="1"/>
  <c r="P219" i="1"/>
  <c r="O219" i="1"/>
  <c r="T218" i="1"/>
  <c r="S218" i="1"/>
  <c r="P218" i="1"/>
  <c r="O218" i="1"/>
  <c r="T217" i="1"/>
  <c r="S217" i="1"/>
  <c r="P217" i="1"/>
  <c r="O217" i="1"/>
  <c r="T216" i="1"/>
  <c r="S216" i="1"/>
  <c r="P216" i="1"/>
  <c r="O216" i="1"/>
  <c r="T215" i="1"/>
  <c r="S215" i="1"/>
  <c r="P215" i="1"/>
  <c r="O215" i="1"/>
  <c r="T214" i="1"/>
  <c r="S214" i="1"/>
  <c r="P214" i="1"/>
  <c r="O214" i="1"/>
  <c r="T213" i="1"/>
  <c r="S213" i="1"/>
  <c r="P213" i="1"/>
  <c r="O213" i="1"/>
  <c r="T212" i="1"/>
  <c r="S212" i="1"/>
  <c r="P212" i="1"/>
  <c r="O212" i="1"/>
  <c r="T211" i="1"/>
  <c r="S211" i="1"/>
  <c r="P211" i="1"/>
  <c r="O211" i="1"/>
  <c r="T210" i="1"/>
  <c r="S210" i="1"/>
  <c r="P210" i="1"/>
  <c r="O210" i="1"/>
  <c r="T209" i="1"/>
  <c r="S209" i="1"/>
  <c r="P209" i="1"/>
  <c r="O209" i="1"/>
  <c r="T208" i="1"/>
  <c r="S208" i="1"/>
  <c r="P208" i="1"/>
  <c r="O208" i="1"/>
  <c r="T207" i="1"/>
  <c r="S207" i="1"/>
  <c r="P207" i="1"/>
  <c r="O207" i="1"/>
  <c r="T206" i="1"/>
  <c r="S206" i="1"/>
  <c r="P206" i="1"/>
  <c r="O206" i="1"/>
  <c r="T205" i="1"/>
  <c r="S205" i="1"/>
  <c r="P205" i="1"/>
  <c r="O205" i="1"/>
  <c r="T204" i="1"/>
  <c r="S204" i="1"/>
  <c r="P204" i="1"/>
  <c r="O204" i="1"/>
  <c r="T203" i="1"/>
  <c r="S203" i="1"/>
  <c r="P203" i="1"/>
  <c r="O203" i="1"/>
  <c r="T202" i="1"/>
  <c r="S202" i="1"/>
  <c r="P202" i="1"/>
  <c r="O202" i="1"/>
  <c r="T201" i="1"/>
  <c r="S201" i="1"/>
  <c r="P201" i="1"/>
  <c r="O201" i="1"/>
  <c r="T200" i="1"/>
  <c r="S200" i="1"/>
  <c r="P200" i="1"/>
  <c r="O200" i="1"/>
  <c r="T199" i="1"/>
  <c r="S199" i="1"/>
  <c r="P199" i="1"/>
  <c r="O199" i="1"/>
  <c r="T198" i="1"/>
  <c r="S198" i="1"/>
  <c r="P198" i="1"/>
  <c r="O198" i="1"/>
  <c r="T197" i="1"/>
  <c r="S197" i="1"/>
  <c r="P197" i="1"/>
  <c r="O197" i="1"/>
  <c r="T196" i="1"/>
  <c r="S196" i="1"/>
  <c r="P196" i="1"/>
  <c r="O196" i="1"/>
  <c r="T195" i="1"/>
  <c r="S195" i="1"/>
  <c r="P195" i="1"/>
  <c r="O195" i="1"/>
  <c r="T194" i="1"/>
  <c r="S194" i="1"/>
  <c r="P194" i="1"/>
  <c r="O194" i="1"/>
  <c r="T193" i="1"/>
  <c r="S193" i="1"/>
  <c r="P193" i="1"/>
  <c r="O193" i="1"/>
  <c r="T192" i="1"/>
  <c r="S192" i="1"/>
  <c r="P192" i="1"/>
  <c r="O192" i="1"/>
  <c r="T191" i="1"/>
  <c r="S191" i="1"/>
  <c r="P191" i="1"/>
  <c r="O191" i="1"/>
  <c r="T190" i="1"/>
  <c r="S190" i="1"/>
  <c r="P190" i="1"/>
  <c r="O190" i="1"/>
  <c r="T189" i="1"/>
  <c r="S189" i="1"/>
  <c r="P189" i="1"/>
  <c r="O189" i="1"/>
  <c r="T188" i="1"/>
  <c r="S188" i="1"/>
  <c r="P188" i="1"/>
  <c r="O188" i="1"/>
  <c r="T187" i="1"/>
  <c r="S187" i="1"/>
  <c r="P187" i="1"/>
  <c r="O187" i="1"/>
  <c r="T186" i="1"/>
  <c r="S186" i="1"/>
  <c r="P186" i="1"/>
  <c r="O186" i="1"/>
  <c r="T185" i="1"/>
  <c r="S185" i="1"/>
  <c r="P185" i="1"/>
  <c r="O185" i="1"/>
  <c r="T184" i="1"/>
  <c r="S184" i="1"/>
  <c r="P184" i="1"/>
  <c r="O184" i="1"/>
  <c r="T183" i="1"/>
  <c r="S183" i="1"/>
  <c r="P183" i="1"/>
  <c r="O183" i="1"/>
  <c r="T182" i="1"/>
  <c r="S182" i="1"/>
  <c r="P182" i="1"/>
  <c r="O182" i="1"/>
  <c r="T181" i="1"/>
  <c r="S181" i="1"/>
  <c r="P181" i="1"/>
  <c r="O181" i="1"/>
  <c r="T180" i="1"/>
  <c r="S180" i="1"/>
  <c r="P180" i="1"/>
  <c r="O180" i="1"/>
  <c r="T179" i="1"/>
  <c r="S179" i="1"/>
  <c r="P179" i="1"/>
  <c r="O179" i="1"/>
  <c r="T178" i="1"/>
  <c r="S178" i="1"/>
  <c r="P178" i="1"/>
  <c r="O178" i="1"/>
  <c r="T177" i="1"/>
  <c r="S177" i="1"/>
  <c r="P177" i="1"/>
  <c r="O177" i="1"/>
  <c r="T176" i="1"/>
  <c r="S176" i="1"/>
  <c r="P176" i="1"/>
  <c r="O176" i="1"/>
  <c r="T175" i="1"/>
  <c r="S175" i="1"/>
  <c r="P175" i="1"/>
  <c r="O175" i="1"/>
  <c r="T174" i="1"/>
  <c r="S174" i="1"/>
  <c r="P174" i="1"/>
  <c r="O174" i="1"/>
  <c r="T173" i="1"/>
  <c r="S173" i="1"/>
  <c r="P173" i="1"/>
  <c r="O173" i="1"/>
  <c r="T172" i="1"/>
  <c r="S172" i="1"/>
  <c r="P172" i="1"/>
  <c r="O172" i="1"/>
  <c r="T171" i="1"/>
  <c r="S171" i="1"/>
  <c r="P171" i="1"/>
  <c r="O171" i="1"/>
  <c r="T170" i="1"/>
  <c r="S170" i="1"/>
  <c r="P170" i="1"/>
  <c r="O170" i="1"/>
  <c r="T169" i="1"/>
  <c r="S169" i="1"/>
  <c r="P169" i="1"/>
  <c r="O169" i="1"/>
  <c r="T168" i="1"/>
  <c r="S168" i="1"/>
  <c r="P168" i="1"/>
  <c r="O168" i="1"/>
  <c r="T167" i="1"/>
  <c r="S167" i="1"/>
  <c r="P167" i="1"/>
  <c r="O167" i="1"/>
  <c r="T166" i="1"/>
  <c r="S166" i="1"/>
  <c r="P166" i="1"/>
  <c r="O166" i="1"/>
  <c r="T165" i="1"/>
  <c r="S165" i="1"/>
  <c r="P165" i="1"/>
  <c r="O165" i="1"/>
  <c r="T164" i="1"/>
  <c r="S164" i="1"/>
  <c r="P164" i="1"/>
  <c r="O164" i="1"/>
  <c r="T163" i="1"/>
  <c r="S163" i="1"/>
  <c r="P163" i="1"/>
  <c r="O163" i="1"/>
  <c r="T162" i="1"/>
  <c r="S162" i="1"/>
  <c r="P162" i="1"/>
  <c r="O162" i="1"/>
  <c r="T161" i="1"/>
  <c r="S161" i="1"/>
  <c r="P161" i="1"/>
  <c r="O161" i="1"/>
  <c r="T160" i="1"/>
  <c r="S160" i="1"/>
  <c r="P160" i="1"/>
  <c r="O160" i="1"/>
  <c r="T159" i="1"/>
  <c r="S159" i="1"/>
  <c r="P159" i="1"/>
  <c r="O159" i="1"/>
  <c r="T158" i="1"/>
  <c r="S158" i="1"/>
  <c r="P158" i="1"/>
  <c r="O158" i="1"/>
  <c r="T157" i="1"/>
  <c r="S157" i="1"/>
  <c r="P157" i="1"/>
  <c r="O157" i="1"/>
  <c r="T156" i="1"/>
  <c r="S156" i="1"/>
  <c r="P156" i="1"/>
  <c r="O156" i="1"/>
  <c r="T155" i="1"/>
  <c r="S155" i="1"/>
  <c r="P155" i="1"/>
  <c r="O155" i="1"/>
  <c r="T154" i="1"/>
  <c r="S154" i="1"/>
  <c r="P154" i="1"/>
  <c r="O154" i="1"/>
  <c r="T153" i="1"/>
  <c r="S153" i="1"/>
  <c r="P153" i="1"/>
  <c r="O153" i="1"/>
  <c r="T152" i="1"/>
  <c r="S152" i="1"/>
  <c r="P152" i="1"/>
  <c r="O152" i="1"/>
  <c r="T151" i="1"/>
  <c r="S151" i="1"/>
  <c r="P151" i="1"/>
  <c r="O151" i="1"/>
  <c r="T150" i="1"/>
  <c r="S150" i="1"/>
  <c r="P150" i="1"/>
  <c r="O150" i="1"/>
  <c r="T149" i="1"/>
  <c r="S149" i="1"/>
  <c r="P149" i="1"/>
  <c r="O149" i="1"/>
  <c r="T148" i="1"/>
  <c r="S148" i="1"/>
  <c r="P148" i="1"/>
  <c r="O148" i="1"/>
  <c r="T147" i="1"/>
  <c r="S147" i="1"/>
  <c r="P147" i="1"/>
  <c r="O147" i="1"/>
  <c r="T146" i="1"/>
  <c r="S146" i="1"/>
  <c r="P146" i="1"/>
  <c r="O146" i="1"/>
  <c r="T145" i="1"/>
  <c r="S145" i="1"/>
  <c r="P145" i="1"/>
  <c r="O145" i="1"/>
  <c r="T144" i="1"/>
  <c r="S144" i="1"/>
  <c r="P144" i="1"/>
  <c r="O144" i="1"/>
  <c r="T143" i="1"/>
  <c r="S143" i="1"/>
  <c r="P143" i="1"/>
  <c r="O143" i="1"/>
  <c r="T142" i="1"/>
  <c r="S142" i="1"/>
  <c r="P142" i="1"/>
  <c r="O142" i="1"/>
  <c r="T141" i="1"/>
  <c r="S141" i="1"/>
  <c r="P141" i="1"/>
  <c r="O141" i="1"/>
  <c r="T140" i="1"/>
  <c r="S140" i="1"/>
  <c r="P140" i="1"/>
  <c r="O140" i="1"/>
  <c r="T139" i="1"/>
  <c r="S139" i="1"/>
  <c r="P139" i="1"/>
  <c r="O139" i="1"/>
  <c r="T138" i="1"/>
  <c r="S138" i="1"/>
  <c r="P138" i="1"/>
  <c r="O138" i="1"/>
  <c r="T137" i="1"/>
  <c r="S137" i="1"/>
  <c r="P137" i="1"/>
  <c r="O137" i="1"/>
  <c r="T136" i="1"/>
  <c r="S136" i="1"/>
  <c r="P136" i="1"/>
  <c r="O136" i="1"/>
  <c r="T135" i="1"/>
  <c r="S135" i="1"/>
  <c r="P135" i="1"/>
  <c r="O135" i="1"/>
  <c r="T134" i="1"/>
  <c r="S134" i="1"/>
  <c r="P134" i="1"/>
  <c r="O134" i="1"/>
  <c r="T133" i="1"/>
  <c r="S133" i="1"/>
  <c r="P133" i="1"/>
  <c r="O133" i="1"/>
  <c r="T132" i="1"/>
  <c r="S132" i="1"/>
  <c r="P132" i="1"/>
  <c r="O132" i="1"/>
  <c r="T131" i="1"/>
  <c r="S131" i="1"/>
  <c r="P131" i="1"/>
  <c r="O131" i="1"/>
  <c r="T130" i="1"/>
  <c r="S130" i="1"/>
  <c r="P130" i="1"/>
  <c r="O130" i="1"/>
  <c r="T129" i="1"/>
  <c r="S129" i="1"/>
  <c r="P129" i="1"/>
  <c r="O129" i="1"/>
  <c r="T128" i="1"/>
  <c r="S128" i="1"/>
  <c r="P128" i="1"/>
  <c r="O128" i="1"/>
  <c r="T127" i="1"/>
  <c r="S127" i="1"/>
  <c r="P127" i="1"/>
  <c r="O127" i="1"/>
  <c r="T126" i="1"/>
  <c r="S126" i="1"/>
  <c r="P126" i="1"/>
  <c r="O126" i="1"/>
  <c r="T125" i="1"/>
  <c r="S125" i="1"/>
  <c r="P125" i="1"/>
  <c r="O125" i="1"/>
  <c r="T124" i="1"/>
  <c r="S124" i="1"/>
  <c r="P124" i="1"/>
  <c r="O124" i="1"/>
  <c r="T123" i="1"/>
  <c r="S123" i="1"/>
  <c r="P123" i="1"/>
  <c r="O123" i="1"/>
  <c r="T122" i="1"/>
  <c r="S122" i="1"/>
  <c r="P122" i="1"/>
  <c r="O122" i="1"/>
  <c r="T121" i="1"/>
  <c r="S121" i="1"/>
  <c r="P121" i="1"/>
  <c r="O121" i="1"/>
  <c r="T120" i="1"/>
  <c r="S120" i="1"/>
  <c r="P120" i="1"/>
  <c r="O120" i="1"/>
  <c r="T119" i="1"/>
  <c r="S119" i="1"/>
  <c r="P119" i="1"/>
  <c r="O119" i="1"/>
  <c r="T118" i="1"/>
  <c r="S118" i="1"/>
  <c r="P118" i="1"/>
  <c r="O118" i="1"/>
  <c r="T117" i="1"/>
  <c r="S117" i="1"/>
  <c r="P117" i="1"/>
  <c r="O117" i="1"/>
  <c r="T116" i="1"/>
  <c r="S116" i="1"/>
  <c r="P116" i="1"/>
  <c r="O116" i="1"/>
  <c r="T115" i="1"/>
  <c r="S115" i="1"/>
  <c r="P115" i="1"/>
  <c r="O115" i="1"/>
  <c r="T114" i="1"/>
  <c r="S114" i="1"/>
  <c r="P114" i="1"/>
  <c r="O114" i="1"/>
  <c r="T113" i="1"/>
  <c r="S113" i="1"/>
  <c r="P113" i="1"/>
  <c r="O113" i="1"/>
  <c r="T112" i="1"/>
  <c r="S112" i="1"/>
  <c r="P112" i="1"/>
  <c r="O112" i="1"/>
  <c r="T111" i="1"/>
  <c r="S111" i="1"/>
  <c r="P111" i="1"/>
  <c r="O111" i="1"/>
  <c r="T110" i="1"/>
  <c r="S110" i="1"/>
  <c r="P110" i="1"/>
  <c r="O110" i="1"/>
  <c r="T109" i="1"/>
  <c r="S109" i="1"/>
  <c r="P109" i="1"/>
  <c r="O109" i="1"/>
  <c r="T108" i="1"/>
  <c r="S108" i="1"/>
  <c r="P108" i="1"/>
  <c r="O108" i="1"/>
  <c r="T107" i="1"/>
  <c r="S107" i="1"/>
  <c r="P107" i="1"/>
  <c r="O107" i="1"/>
  <c r="T106" i="1"/>
  <c r="S106" i="1"/>
  <c r="P106" i="1"/>
  <c r="O106" i="1"/>
  <c r="T105" i="1"/>
  <c r="S105" i="1"/>
  <c r="P105" i="1"/>
  <c r="O105" i="1"/>
  <c r="T104" i="1"/>
  <c r="S104" i="1"/>
  <c r="P104" i="1"/>
  <c r="O104" i="1"/>
  <c r="T103" i="1"/>
  <c r="S103" i="1"/>
  <c r="P103" i="1"/>
  <c r="O103" i="1"/>
  <c r="T102" i="1"/>
  <c r="S102" i="1"/>
  <c r="P102" i="1"/>
  <c r="O102" i="1"/>
  <c r="T101" i="1"/>
  <c r="S101" i="1"/>
  <c r="P101" i="1"/>
  <c r="O101" i="1"/>
  <c r="T100" i="1"/>
  <c r="S100" i="1"/>
  <c r="P100" i="1"/>
  <c r="O100" i="1"/>
  <c r="T99" i="1"/>
  <c r="S99" i="1"/>
  <c r="P99" i="1"/>
  <c r="O99" i="1"/>
  <c r="T98" i="1"/>
  <c r="S98" i="1"/>
  <c r="P98" i="1"/>
  <c r="O98" i="1"/>
  <c r="T97" i="1"/>
  <c r="S97" i="1"/>
  <c r="P97" i="1"/>
  <c r="O97" i="1"/>
  <c r="T96" i="1"/>
  <c r="S96" i="1"/>
  <c r="P96" i="1"/>
  <c r="O96" i="1"/>
  <c r="T95" i="1"/>
  <c r="S95" i="1"/>
  <c r="P95" i="1"/>
  <c r="O95" i="1"/>
  <c r="T94" i="1"/>
  <c r="S94" i="1"/>
  <c r="P94" i="1"/>
  <c r="O94" i="1"/>
  <c r="T93" i="1"/>
  <c r="S93" i="1"/>
  <c r="P93" i="1"/>
  <c r="O93" i="1"/>
  <c r="T92" i="1"/>
  <c r="S92" i="1"/>
  <c r="P92" i="1"/>
  <c r="O92" i="1"/>
  <c r="T91" i="1"/>
  <c r="S91" i="1"/>
  <c r="P91" i="1"/>
  <c r="O91" i="1"/>
  <c r="T90" i="1"/>
  <c r="S90" i="1"/>
  <c r="P90" i="1"/>
  <c r="O90" i="1"/>
  <c r="T89" i="1"/>
  <c r="S89" i="1"/>
  <c r="P89" i="1"/>
  <c r="O89" i="1"/>
  <c r="T88" i="1"/>
  <c r="S88" i="1"/>
  <c r="P88" i="1"/>
  <c r="O88" i="1"/>
  <c r="T87" i="1"/>
  <c r="S87" i="1"/>
  <c r="P87" i="1"/>
  <c r="O87" i="1"/>
  <c r="T86" i="1"/>
  <c r="S86" i="1"/>
  <c r="P86" i="1"/>
  <c r="O86" i="1"/>
  <c r="T85" i="1"/>
  <c r="S85" i="1"/>
  <c r="P85" i="1"/>
  <c r="O85" i="1"/>
  <c r="T84" i="1"/>
  <c r="S84" i="1"/>
  <c r="P84" i="1"/>
  <c r="O84" i="1"/>
  <c r="T83" i="1"/>
  <c r="S83" i="1"/>
  <c r="P83" i="1"/>
  <c r="O83" i="1"/>
  <c r="T82" i="1"/>
  <c r="S82" i="1"/>
  <c r="P82" i="1"/>
  <c r="O82" i="1"/>
  <c r="T81" i="1"/>
  <c r="S81" i="1"/>
  <c r="P81" i="1"/>
  <c r="O81" i="1"/>
  <c r="T80" i="1"/>
  <c r="S80" i="1"/>
  <c r="P80" i="1"/>
  <c r="O80" i="1"/>
  <c r="T79" i="1"/>
  <c r="S79" i="1"/>
  <c r="P79" i="1"/>
  <c r="O79" i="1"/>
  <c r="T78" i="1"/>
  <c r="S78" i="1"/>
  <c r="P78" i="1"/>
  <c r="O78" i="1"/>
  <c r="T77" i="1"/>
  <c r="S77" i="1"/>
  <c r="P77" i="1"/>
  <c r="O77" i="1"/>
  <c r="T76" i="1"/>
  <c r="S76" i="1"/>
  <c r="P76" i="1"/>
  <c r="O76" i="1"/>
  <c r="T75" i="1"/>
  <c r="S75" i="1"/>
  <c r="P75" i="1"/>
  <c r="O75" i="1"/>
  <c r="T74" i="1"/>
  <c r="S74" i="1"/>
  <c r="P74" i="1"/>
  <c r="O74" i="1"/>
  <c r="T73" i="1"/>
  <c r="S73" i="1"/>
  <c r="P73" i="1"/>
  <c r="O73" i="1"/>
  <c r="T72" i="1"/>
  <c r="S72" i="1"/>
  <c r="P72" i="1"/>
  <c r="O72" i="1"/>
  <c r="T71" i="1"/>
  <c r="S71" i="1"/>
  <c r="P71" i="1"/>
  <c r="O71" i="1"/>
  <c r="T70" i="1"/>
  <c r="S70" i="1"/>
  <c r="P70" i="1"/>
  <c r="O70" i="1"/>
  <c r="T69" i="1"/>
  <c r="S69" i="1"/>
  <c r="P69" i="1"/>
  <c r="O69" i="1"/>
  <c r="T68" i="1"/>
  <c r="S68" i="1"/>
  <c r="P68" i="1"/>
  <c r="O68" i="1"/>
  <c r="T67" i="1"/>
  <c r="S67" i="1"/>
  <c r="P67" i="1"/>
  <c r="O67" i="1"/>
  <c r="T66" i="1"/>
  <c r="S66" i="1"/>
  <c r="P66" i="1"/>
  <c r="O66" i="1"/>
  <c r="T65" i="1"/>
  <c r="S65" i="1"/>
  <c r="P65" i="1"/>
  <c r="O65" i="1"/>
  <c r="T64" i="1"/>
  <c r="S64" i="1"/>
  <c r="P64" i="1"/>
  <c r="O64" i="1"/>
  <c r="T63" i="1"/>
  <c r="S63" i="1"/>
  <c r="P63" i="1"/>
  <c r="O63" i="1"/>
  <c r="T62" i="1"/>
  <c r="S62" i="1"/>
  <c r="P62" i="1"/>
  <c r="O62" i="1"/>
  <c r="T61" i="1"/>
  <c r="S61" i="1"/>
  <c r="P61" i="1"/>
  <c r="O61" i="1"/>
  <c r="T60" i="1"/>
  <c r="S60" i="1"/>
  <c r="P60" i="1"/>
  <c r="O60" i="1"/>
  <c r="T59" i="1"/>
  <c r="S59" i="1"/>
  <c r="P59" i="1"/>
  <c r="O59" i="1"/>
  <c r="T58" i="1"/>
  <c r="S58" i="1"/>
  <c r="P58" i="1"/>
  <c r="O58" i="1"/>
  <c r="T57" i="1"/>
  <c r="S57" i="1"/>
  <c r="P57" i="1"/>
  <c r="O57" i="1"/>
  <c r="T56" i="1"/>
  <c r="S56" i="1"/>
  <c r="P56" i="1"/>
  <c r="O56" i="1"/>
  <c r="T55" i="1"/>
  <c r="S55" i="1"/>
  <c r="P55" i="1"/>
  <c r="O55" i="1"/>
  <c r="T54" i="1"/>
  <c r="S54" i="1"/>
  <c r="P54" i="1"/>
  <c r="O54" i="1"/>
  <c r="T53" i="1"/>
  <c r="S53" i="1"/>
  <c r="P53" i="1"/>
  <c r="O53" i="1"/>
  <c r="T52" i="1"/>
  <c r="S52" i="1"/>
  <c r="P52" i="1"/>
  <c r="O52" i="1"/>
  <c r="T51" i="1"/>
  <c r="S51" i="1"/>
  <c r="P51" i="1"/>
  <c r="O51" i="1"/>
  <c r="T50" i="1"/>
  <c r="S50" i="1"/>
  <c r="P50" i="1"/>
  <c r="O50" i="1"/>
  <c r="T49" i="1"/>
  <c r="S49" i="1"/>
  <c r="P49" i="1"/>
  <c r="O49" i="1"/>
  <c r="T48" i="1"/>
  <c r="S48" i="1"/>
  <c r="P48" i="1"/>
  <c r="O48" i="1"/>
  <c r="T47" i="1"/>
  <c r="S47" i="1"/>
  <c r="P47" i="1"/>
  <c r="O47" i="1"/>
  <c r="T46" i="1"/>
  <c r="S46" i="1"/>
  <c r="P46" i="1"/>
  <c r="O46" i="1"/>
  <c r="T45" i="1"/>
  <c r="S45" i="1"/>
  <c r="P45" i="1"/>
  <c r="O45" i="1"/>
  <c r="T44" i="1"/>
  <c r="S44" i="1"/>
  <c r="P44" i="1"/>
  <c r="O44" i="1"/>
  <c r="T43" i="1"/>
  <c r="S43" i="1"/>
  <c r="P43" i="1"/>
  <c r="O43" i="1"/>
  <c r="T42" i="1"/>
  <c r="S42" i="1"/>
  <c r="P42" i="1"/>
  <c r="O42" i="1"/>
  <c r="T41" i="1"/>
  <c r="S41" i="1"/>
  <c r="P41" i="1"/>
  <c r="O41" i="1"/>
  <c r="T40" i="1"/>
  <c r="S40" i="1"/>
  <c r="P40" i="1"/>
  <c r="O40" i="1"/>
  <c r="T39" i="1"/>
  <c r="S39" i="1"/>
  <c r="P39" i="1"/>
  <c r="O39" i="1"/>
  <c r="T38" i="1"/>
  <c r="S38" i="1"/>
  <c r="P38" i="1"/>
  <c r="O38" i="1"/>
  <c r="T37" i="1"/>
  <c r="S37" i="1"/>
  <c r="P37" i="1"/>
  <c r="O37" i="1"/>
  <c r="T36" i="1"/>
  <c r="S36" i="1"/>
  <c r="P36" i="1"/>
  <c r="O36" i="1"/>
  <c r="T35" i="1"/>
  <c r="S35" i="1"/>
  <c r="P35" i="1"/>
  <c r="O35" i="1"/>
  <c r="T34" i="1"/>
  <c r="S34" i="1"/>
  <c r="P34" i="1"/>
  <c r="O34" i="1"/>
  <c r="T33" i="1"/>
  <c r="S33" i="1"/>
  <c r="P33" i="1"/>
  <c r="O33" i="1"/>
  <c r="T32" i="1"/>
  <c r="S32" i="1"/>
  <c r="P32" i="1"/>
  <c r="O32" i="1"/>
  <c r="T31" i="1"/>
  <c r="S31" i="1"/>
  <c r="P31" i="1"/>
  <c r="O31" i="1"/>
  <c r="T30" i="1"/>
  <c r="S30" i="1"/>
  <c r="P30" i="1"/>
  <c r="O30" i="1"/>
  <c r="T29" i="1"/>
  <c r="S29" i="1"/>
  <c r="P29" i="1"/>
  <c r="O29" i="1"/>
  <c r="T28" i="1"/>
  <c r="S28" i="1"/>
  <c r="P28" i="1"/>
  <c r="O28" i="1"/>
  <c r="T27" i="1"/>
  <c r="S27" i="1"/>
  <c r="P27" i="1"/>
  <c r="O27" i="1"/>
  <c r="T26" i="1"/>
  <c r="S26" i="1"/>
  <c r="P26" i="1"/>
  <c r="O26" i="1"/>
  <c r="T25" i="1"/>
  <c r="S25" i="1"/>
  <c r="P25" i="1"/>
  <c r="O25" i="1"/>
  <c r="T24" i="1"/>
  <c r="S24" i="1"/>
  <c r="P24" i="1"/>
  <c r="O24" i="1"/>
  <c r="T23" i="1"/>
  <c r="S23" i="1"/>
  <c r="P23" i="1"/>
  <c r="O23" i="1"/>
  <c r="T22" i="1"/>
  <c r="S22" i="1"/>
  <c r="P22" i="1"/>
  <c r="O22" i="1"/>
  <c r="T21" i="1"/>
  <c r="S21" i="1"/>
  <c r="P21" i="1"/>
  <c r="O21" i="1"/>
  <c r="T20" i="1"/>
  <c r="S20" i="1"/>
  <c r="P20" i="1"/>
  <c r="O20" i="1"/>
  <c r="T19" i="1"/>
  <c r="S19" i="1"/>
  <c r="P19" i="1"/>
  <c r="O19" i="1"/>
  <c r="T18" i="1"/>
  <c r="S18" i="1"/>
  <c r="P18" i="1"/>
  <c r="O18" i="1"/>
  <c r="T17" i="1"/>
  <c r="S17" i="1"/>
  <c r="P17" i="1"/>
  <c r="O17" i="1"/>
  <c r="T16" i="1"/>
  <c r="S16" i="1"/>
  <c r="P16" i="1"/>
  <c r="O16" i="1"/>
  <c r="T15" i="1"/>
  <c r="S15" i="1"/>
  <c r="P15" i="1"/>
  <c r="O15" i="1"/>
  <c r="T14" i="1"/>
  <c r="S14" i="1"/>
  <c r="P14" i="1"/>
  <c r="O14" i="1"/>
  <c r="T13" i="1"/>
  <c r="S13" i="1"/>
  <c r="P13" i="1"/>
  <c r="O13" i="1"/>
  <c r="T12" i="1"/>
  <c r="S12" i="1"/>
  <c r="P12" i="1"/>
  <c r="O12" i="1"/>
  <c r="T11" i="1"/>
  <c r="S11" i="1"/>
  <c r="P11" i="1"/>
  <c r="O11" i="1"/>
  <c r="T10" i="1"/>
  <c r="S10" i="1"/>
  <c r="P10" i="1"/>
  <c r="O10" i="1"/>
  <c r="T9" i="1"/>
  <c r="S9" i="1"/>
  <c r="P9" i="1"/>
  <c r="O9" i="1"/>
  <c r="T8" i="1"/>
  <c r="S8" i="1"/>
  <c r="P8" i="1"/>
  <c r="O8" i="1"/>
  <c r="T7" i="1"/>
  <c r="S7" i="1"/>
  <c r="P7" i="1"/>
  <c r="O7" i="1"/>
  <c r="T6" i="1"/>
  <c r="S6" i="1"/>
  <c r="P6" i="1"/>
  <c r="O6" i="1"/>
  <c r="T5" i="1"/>
  <c r="S5" i="1"/>
  <c r="P5" i="1"/>
  <c r="O5" i="1"/>
  <c r="T4" i="1"/>
  <c r="S4" i="1"/>
  <c r="P4" i="1"/>
  <c r="O4" i="1"/>
  <c r="T3" i="1"/>
  <c r="S3" i="1"/>
  <c r="P3" i="1"/>
  <c r="O3" i="1"/>
  <c r="T2" i="1"/>
  <c r="S2" i="1"/>
  <c r="P2" i="1"/>
  <c r="O2" i="1"/>
  <c r="E2" i="6" l="1"/>
  <c r="H2" i="6" s="1"/>
  <c r="E13" i="6"/>
  <c r="F13" i="6" s="1"/>
  <c r="E5" i="6"/>
  <c r="E10" i="6"/>
  <c r="H10" i="6" s="1"/>
  <c r="E8" i="6"/>
  <c r="G8" i="6" s="1"/>
  <c r="G13" i="6"/>
  <c r="H6" i="6"/>
  <c r="E9" i="6"/>
  <c r="H9" i="6" s="1"/>
  <c r="E6" i="6"/>
  <c r="F6" i="6" s="1"/>
  <c r="F5" i="6"/>
  <c r="G5" i="6"/>
  <c r="F7" i="6"/>
  <c r="G7" i="6"/>
  <c r="H7" i="6"/>
  <c r="F12" i="6"/>
  <c r="E4" i="6"/>
  <c r="H4" i="6" s="1"/>
  <c r="E12" i="6"/>
  <c r="H12" i="6" s="1"/>
  <c r="M12" i="7"/>
  <c r="F3" i="6"/>
  <c r="H5" i="6"/>
  <c r="F11" i="6"/>
  <c r="G12" i="6"/>
  <c r="H13" i="6"/>
  <c r="F2" i="6"/>
  <c r="G3" i="6"/>
  <c r="G11" i="6"/>
  <c r="G2" i="6"/>
  <c r="F8" i="6"/>
  <c r="H8" i="6" l="1"/>
  <c r="G10" i="6"/>
  <c r="F10" i="6"/>
  <c r="F9" i="6"/>
  <c r="G6" i="6"/>
  <c r="G9" i="6"/>
  <c r="G4" i="6"/>
  <c r="F4" i="6"/>
</calcChain>
</file>

<file path=xl/sharedStrings.xml><?xml version="1.0" encoding="utf-8"?>
<sst xmlns="http://schemas.openxmlformats.org/spreadsheetml/2006/main" count="36790" uniqueCount="8415">
  <si>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</si>
  <si>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</si>
  <si>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</si>
  <si>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</si>
  <si>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</si>
  <si>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</si>
  <si>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</si>
  <si>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</si>
  <si>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</si>
  <si>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</si>
  <si>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</si>
  <si>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</si>
  <si>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</si>
  <si>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</si>
  <si>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</si>
  <si>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</si>
  <si>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</si>
  <si>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</si>
  <si>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</si>
  <si>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</si>
  <si>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</si>
  <si>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</si>
  <si>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</si>
  <si>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</si>
  <si>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</si>
  <si>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</si>
  <si>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</si>
  <si>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</si>
  <si>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</si>
  <si>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</si>
  <si>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</si>
  <si>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</si>
  <si>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</si>
  <si>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</si>
  <si>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</si>
  <si>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</si>
  <si>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</si>
  <si>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</si>
  <si>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</si>
  <si>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</si>
  <si>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</si>
  <si>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</si>
  <si>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</si>
  <si>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</si>
  <si>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</si>
  <si>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</si>
  <si>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</si>
  <si>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</si>
  <si>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</si>
  <si>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</si>
  <si>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</si>
  <si>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</si>
  <si>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</si>
  <si>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</si>
  <si>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</si>
  <si>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</si>
  <si>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</si>
  <si>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</si>
  <si>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</si>
  <si>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</si>
  <si>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</si>
  <si>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</si>
  <si>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</si>
  <si>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</si>
  <si>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</si>
  <si>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</si>
  <si>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</si>
  <si>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</si>
  <si>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</si>
  <si>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</si>
  <si>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</si>
  <si>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</si>
  <si>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</si>
  <si>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</si>
  <si>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</si>
  <si>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</si>
  <si>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</si>
  <si>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</si>
  <si>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</si>
  <si>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</si>
  <si>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</si>
  <si>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</si>
  <si>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</si>
  <si>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</si>
  <si>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</si>
  <si>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</si>
  <si>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</si>
  <si>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</si>
  <si>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</si>
  <si>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</si>
  <si>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</si>
  <si>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</si>
  <si>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</si>
  <si>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</si>
  <si>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</si>
  <si>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</si>
  <si>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</si>
  <si>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</si>
  <si>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</si>
  <si>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</si>
  <si>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</si>
  <si>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</si>
  <si>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</si>
  <si>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</si>
  <si>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</si>
  <si>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</si>
  <si>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</si>
  <si>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</si>
  <si>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</si>
  <si>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</si>
  <si>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</si>
  <si>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</si>
  <si>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</si>
  <si>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</si>
  <si>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</si>
  <si>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</si>
  <si>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</si>
  <si>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</si>
  <si>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</si>
  <si>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</si>
  <si>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</si>
  <si>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</si>
  <si>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</si>
  <si>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</si>
  <si>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</si>
  <si>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</si>
  <si>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</si>
  <si>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</si>
  <si>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</si>
  <si>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</si>
  <si>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</si>
  <si>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</si>
  <si>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</si>
  <si>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</si>
  <si>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</si>
  <si>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</si>
  <si>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</si>
  <si>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</si>
  <si>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</si>
  <si>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</si>
  <si>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</si>
  <si>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</si>
  <si>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</si>
  <si>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</si>
  <si>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</si>
  <si>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</si>
  <si>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</si>
  <si>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</si>
  <si>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</si>
  <si>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</si>
  <si>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</si>
  <si>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</si>
  <si>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</si>
  <si>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</si>
  <si>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</si>
  <si>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</si>
  <si>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</si>
  <si>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</si>
  <si>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</si>
  <si>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</si>
  <si>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</si>
  <si>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</si>
  <si>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</si>
  <si>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</si>
  <si>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</si>
  <si>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</si>
  <si>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</si>
  <si>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</si>
  <si>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</si>
  <si>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</si>
  <si>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</si>
  <si>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</si>
  <si>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</si>
  <si>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</si>
  <si>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</si>
  <si>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</si>
  <si>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</si>
  <si>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</si>
  <si>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</si>
  <si>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</si>
  <si>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</si>
  <si>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</si>
  <si>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</si>
  <si>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</si>
  <si>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</si>
  <si>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</si>
  <si>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</si>
  <si>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</si>
  <si>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</si>
  <si>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</si>
  <si>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</si>
  <si>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</si>
  <si>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</si>
  <si>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</si>
  <si>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</si>
  <si>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</si>
  <si>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</si>
  <si>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</si>
  <si>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</si>
  <si>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</si>
  <si>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</si>
  <si>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</si>
  <si>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</si>
  <si>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</si>
  <si>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</si>
  <si>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</si>
  <si>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</si>
  <si>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</si>
  <si>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</si>
  <si>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</si>
  <si>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</si>
  <si>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</si>
  <si>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</si>
  <si>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</si>
  <si>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</si>
  <si>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</si>
  <si>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</si>
  <si>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</si>
  <si>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</si>
  <si>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</si>
  <si>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</si>
  <si>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</si>
  <si>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</si>
  <si>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</si>
  <si>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</si>
  <si>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</si>
  <si>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</si>
  <si>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</si>
  <si>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</si>
  <si>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</si>
  <si>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</si>
  <si>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</si>
  <si>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</si>
  <si>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</si>
  <si>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</si>
  <si>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</si>
  <si>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</si>
  <si>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</si>
  <si>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</si>
  <si>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</si>
  <si>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</si>
  <si>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</si>
  <si>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</si>
  <si>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</si>
  <si>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</si>
  <si>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</si>
  <si>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</si>
  <si>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</si>
  <si>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</si>
  <si>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</si>
  <si>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</si>
  <si>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</si>
  <si>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</si>
  <si>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</si>
  <si>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</si>
  <si>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</si>
  <si>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</si>
  <si>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</si>
  <si>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</si>
  <si>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</si>
  <si>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</si>
  <si>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</si>
  <si>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</si>
  <si>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</si>
  <si>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</si>
  <si>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</si>
  <si>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</si>
  <si>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</si>
  <si>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</si>
  <si>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</si>
  <si>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</si>
  <si>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</si>
  <si>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</si>
  <si>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</si>
  <si>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</si>
  <si>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</si>
  <si>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</si>
  <si>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</si>
  <si>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</si>
  <si>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</si>
  <si>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</si>
  <si>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</si>
  <si>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</si>
  <si>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</si>
  <si>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</si>
  <si>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</si>
  <si>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</si>
  <si>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</si>
  <si>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</si>
  <si>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</si>
  <si>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</si>
  <si>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</si>
  <si>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</si>
  <si>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</si>
  <si>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</si>
  <si>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</si>
  <si>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</si>
  <si>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</si>
  <si>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</si>
  <si>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</si>
  <si>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</si>
  <si>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</si>
  <si>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</si>
  <si>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</si>
  <si>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</si>
  <si>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</si>
  <si>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</si>
  <si>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</si>
  <si>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</si>
  <si>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</si>
  <si>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</si>
  <si>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</si>
  <si>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</si>
  <si>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</si>
  <si>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</si>
  <si>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</si>
  <si>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</si>
  <si>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</si>
  <si>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</si>
  <si>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</si>
  <si>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</si>
  <si>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</si>
  <si>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</si>
  <si>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</si>
  <si>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</si>
  <si>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</si>
  <si>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</si>
  <si>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</si>
  <si>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</si>
  <si>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</si>
  <si>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</si>
  <si>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</si>
  <si>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</si>
  <si>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</si>
  <si>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</si>
  <si>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</si>
  <si>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</si>
  <si>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</si>
  <si>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</si>
  <si>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</si>
  <si>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</si>
  <si>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</si>
  <si>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</si>
  <si>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</si>
  <si>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</si>
  <si>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</si>
  <si>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</si>
  <si>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</si>
  <si>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</si>
  <si>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</si>
  <si>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</si>
  <si>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</si>
  <si>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</si>
  <si>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</si>
  <si>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</si>
  <si>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</si>
  <si>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</si>
  <si>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</si>
  <si>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</si>
  <si>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</si>
  <si>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</si>
  <si>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</si>
  <si>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</si>
  <si>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</si>
  <si>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</si>
  <si>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</si>
  <si>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</si>
  <si>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</si>
  <si>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</si>
  <si>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</si>
  <si>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</si>
  <si>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</si>
  <si>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</si>
  <si>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</si>
  <si>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</si>
  <si>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</si>
  <si>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</si>
  <si>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</si>
  <si>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</si>
  <si>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</si>
  <si>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</si>
  <si>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</si>
  <si>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</si>
  <si>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</si>
  <si>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</si>
  <si>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</si>
  <si>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</si>
  <si>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</si>
  <si>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</si>
  <si>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</si>
  <si>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</si>
  <si>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</si>
  <si>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</si>
  <si>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</si>
  <si>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</si>
  <si>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</si>
  <si>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</si>
  <si>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</si>
  <si>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</si>
  <si>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</si>
  <si>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</si>
  <si>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</si>
  <si>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</si>
  <si>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</si>
  <si>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</si>
  <si>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</si>
  <si>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</si>
  <si>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</si>
  <si>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</si>
  <si>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</si>
  <si>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</si>
  <si>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</si>
  <si>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</si>
  <si>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</si>
  <si>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</si>
  <si>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</si>
  <si>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</si>
  <si>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</si>
  <si>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</si>
  <si>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</si>
  <si>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</si>
  <si>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</si>
  <si>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</si>
  <si>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</si>
  <si>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</si>
  <si>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</si>
  <si>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</si>
  <si>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</si>
  <si>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</si>
  <si>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</si>
  <si>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</si>
  <si>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</si>
  <si>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</si>
  <si>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</si>
  <si>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</si>
  <si>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</si>
  <si>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</si>
  <si>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</si>
  <si>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</si>
  <si>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</si>
  <si>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</si>
  <si>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</si>
  <si>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</si>
  <si>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</si>
  <si>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</si>
  <si>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</si>
  <si>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</si>
  <si>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</si>
  <si>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</si>
  <si>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</si>
  <si>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</si>
  <si>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</si>
  <si>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</si>
  <si>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</si>
  <si>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</si>
  <si>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</si>
  <si>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</si>
  <si>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</si>
  <si>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</si>
  <si>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</si>
  <si>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</si>
  <si>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</si>
  <si>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</si>
  <si>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</si>
  <si>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</si>
  <si>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</si>
  <si>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</si>
  <si>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</si>
  <si>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</si>
  <si>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</si>
  <si>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</si>
  <si>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</si>
  <si>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</si>
  <si>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</si>
  <si>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</si>
  <si>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</si>
  <si>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</si>
  <si>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</si>
  <si>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</si>
  <si>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</si>
  <si>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</si>
  <si>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</si>
  <si>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</si>
  <si>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</si>
  <si>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</si>
  <si>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</si>
  <si>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</si>
  <si>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</si>
  <si>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</si>
  <si>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</si>
  <si>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</si>
  <si>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</si>
  <si>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</si>
  <si>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</si>
  <si>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</si>
  <si>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</si>
  <si>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</si>
  <si>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</si>
  <si>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</si>
  <si>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</si>
  <si>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</si>
  <si>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</si>
  <si>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</si>
  <si>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</si>
  <si>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</si>
  <si>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</si>
  <si>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</si>
  <si>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</si>
  <si>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</si>
  <si>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</si>
  <si>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</si>
  <si>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</si>
  <si>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</si>
  <si>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</si>
  <si>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</si>
  <si>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</si>
  <si>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</si>
  <si>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</si>
  <si>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</si>
  <si>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</si>
  <si>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</si>
  <si>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</si>
  <si>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</si>
  <si>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</si>
  <si>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</si>
  <si>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</si>
  <si>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</si>
  <si>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</si>
  <si>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</si>
  <si>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</si>
  <si>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</si>
  <si>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</si>
  <si>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</si>
  <si>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</si>
  <si>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</si>
  <si>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</si>
  <si>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</si>
  <si>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</si>
  <si>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</si>
  <si>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</si>
  <si>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</si>
  <si>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</si>
  <si>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</si>
  <si>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</si>
  <si>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</si>
  <si>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</si>
  <si>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</si>
  <si>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</si>
  <si>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</si>
  <si>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</si>
  <si>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</si>
  <si>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</si>
  <si>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</si>
  <si>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</si>
  <si>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</si>
  <si>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</si>
  <si>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</si>
  <si>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</si>
  <si>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</si>
  <si>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</si>
  <si>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</si>
  <si>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</si>
  <si>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</si>
  <si>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</si>
  <si>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</si>
  <si>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</si>
  <si>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</si>
  <si>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</si>
  <si>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</si>
  <si>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</si>
  <si>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</si>
  <si>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</si>
  <si>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</si>
  <si>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</si>
  <si>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</si>
  <si>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</si>
  <si>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</si>
  <si>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</si>
  <si>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</si>
  <si>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</si>
  <si>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</si>
  <si>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</si>
  <si>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</si>
  <si>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</si>
  <si>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</si>
  <si>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</si>
  <si>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</si>
  <si>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</si>
  <si>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</si>
  <si>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</si>
  <si>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</si>
  <si>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</si>
  <si>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</si>
  <si>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</si>
  <si>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</si>
  <si>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</si>
  <si>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</si>
  <si>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</si>
  <si>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</si>
  <si>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</si>
  <si>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</si>
  <si>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</si>
  <si>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</si>
  <si>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</si>
  <si>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</si>
  <si>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</si>
  <si>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</si>
  <si>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</si>
  <si>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</si>
  <si>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</si>
  <si>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</si>
  <si>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</si>
  <si>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</si>
  <si>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</si>
  <si>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</si>
  <si>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</si>
  <si>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</si>
  <si>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</si>
  <si>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</si>
  <si>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</si>
  <si>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</si>
  <si>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</si>
  <si>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</si>
  <si>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</si>
  <si>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</si>
  <si>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</si>
  <si>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</si>
  <si>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</si>
  <si>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</si>
  <si>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</si>
  <si>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</si>
  <si>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</si>
  <si>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</si>
  <si>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</si>
  <si>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</si>
  <si>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</si>
  <si>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</si>
  <si>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</si>
  <si>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</si>
  <si>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</si>
  <si>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</si>
  <si>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</si>
  <si>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</si>
  <si>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</si>
  <si>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</si>
  <si>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</si>
  <si>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</si>
  <si>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</si>
  <si>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</si>
  <si>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</si>
  <si>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</si>
  <si>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</si>
  <si>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</si>
  <si>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</si>
  <si>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</si>
  <si>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</si>
  <si>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</si>
  <si>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</si>
  <si>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</si>
  <si>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</si>
  <si>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</si>
  <si>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</si>
  <si>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</si>
  <si>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</si>
  <si>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</si>
  <si>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</si>
  <si>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</si>
  <si>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</si>
  <si>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</si>
  <si>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</si>
  <si>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</si>
  <si>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</si>
  <si>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</si>
  <si>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</si>
  <si>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</si>
  <si>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</si>
  <si>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</si>
  <si>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</si>
  <si>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</si>
  <si>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</si>
  <si>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</si>
  <si>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</si>
  <si>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</si>
  <si>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</si>
  <si>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</si>
  <si>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</si>
  <si>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</si>
  <si>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</si>
  <si>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</si>
  <si>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</si>
  <si>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</si>
  <si>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</si>
  <si>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</si>
  <si>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</si>
  <si>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</si>
  <si>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</si>
  <si>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</si>
  <si>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</si>
  <si>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</si>
  <si>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</si>
  <si>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</si>
  <si>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</si>
  <si>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</si>
  <si>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</si>
  <si>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</si>
  <si>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</si>
  <si>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</si>
  <si>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</si>
  <si>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</si>
  <si>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</si>
  <si>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</si>
  <si>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</si>
  <si>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</si>
  <si>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</si>
  <si>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</si>
  <si>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</si>
  <si>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</si>
  <si>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</si>
  <si>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</si>
  <si>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</si>
  <si>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</si>
  <si>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</si>
  <si>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</si>
  <si>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</si>
  <si>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</si>
  <si>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</si>
  <si>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</si>
  <si>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</si>
  <si>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</si>
  <si>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</si>
  <si>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</si>
  <si>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</si>
  <si>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</si>
  <si>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</si>
  <si>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</si>
  <si>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</si>
  <si>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</si>
  <si>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</si>
  <si>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</si>
  <si>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</si>
  <si>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</si>
  <si>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</si>
  <si>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</si>
  <si>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</si>
  <si>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</si>
  <si>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</si>
  <si>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</si>
  <si>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</si>
  <si>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</si>
  <si>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</si>
  <si>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</si>
  <si>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</si>
  <si>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</si>
  <si>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</si>
  <si>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</si>
  <si>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</si>
  <si>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</si>
  <si>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</si>
  <si>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</si>
  <si>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</si>
  <si>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</si>
  <si>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</si>
  <si>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</si>
  <si>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</si>
  <si>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</si>
  <si>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</si>
  <si>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</si>
  <si>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</si>
  <si>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</si>
  <si>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</si>
  <si>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</si>
  <si>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</si>
  <si>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</si>
  <si>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</si>
  <si>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</si>
  <si>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</si>
  <si>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</si>
  <si>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</si>
  <si>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</si>
  <si>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</si>
  <si>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</si>
  <si>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</si>
  <si>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</si>
  <si>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</si>
  <si>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</si>
  <si>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</si>
  <si>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</si>
  <si>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</si>
  <si>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</si>
  <si>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</si>
  <si>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</si>
  <si>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</si>
  <si>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</si>
  <si>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</si>
  <si>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</si>
  <si>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</si>
  <si>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</si>
  <si>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</si>
  <si>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</si>
  <si>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</si>
  <si>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</si>
  <si>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</si>
  <si>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</si>
  <si>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</si>
  <si>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</si>
  <si>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</si>
  <si>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</si>
  <si>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</si>
  <si>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</si>
  <si>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</si>
  <si>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</si>
  <si>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</si>
  <si>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</si>
  <si>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</si>
  <si>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</si>
  <si>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</si>
  <si>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</si>
  <si>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</si>
  <si>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</si>
  <si>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</si>
  <si>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</si>
  <si>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</si>
  <si>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</si>
  <si>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</si>
  <si>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</si>
  <si>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</si>
  <si>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</si>
  <si>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</si>
  <si>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</si>
  <si>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</si>
  <si>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</si>
  <si>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</si>
  <si>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</si>
  <si>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</si>
  <si>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</si>
  <si>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</si>
  <si>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</si>
  <si>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</si>
  <si>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</si>
  <si>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</si>
  <si>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</si>
  <si>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</si>
  <si>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</si>
  <si>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</si>
  <si>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</si>
  <si>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</si>
  <si>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</si>
  <si>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</si>
  <si>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</si>
  <si>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</si>
  <si>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</si>
  <si>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</si>
  <si>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</si>
  <si>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</si>
  <si>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</si>
  <si>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</si>
  <si>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</si>
  <si>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</si>
  <si>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</si>
  <si>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</si>
  <si>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</si>
  <si>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</si>
  <si>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</si>
  <si>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</si>
  <si>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</si>
  <si>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</si>
  <si>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</si>
  <si>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</si>
  <si>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</si>
  <si>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</si>
  <si>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</si>
  <si>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</si>
  <si>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</si>
  <si>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</si>
  <si>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</si>
  <si>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</si>
  <si>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</si>
  <si>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</si>
  <si>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</si>
  <si>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</si>
  <si>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</si>
  <si>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</si>
  <si>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</si>
  <si>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</si>
  <si>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</si>
  <si>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</si>
  <si>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</si>
  <si>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</si>
  <si>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</si>
  <si>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</si>
  <si>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</si>
  <si>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</si>
  <si>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</si>
  <si>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</si>
  <si>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</si>
  <si>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</si>
  <si>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</si>
  <si>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</si>
  <si>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</si>
  <si>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</si>
  <si>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</si>
  <si>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</si>
  <si>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</si>
  <si>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</si>
  <si>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</si>
  <si>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</si>
  <si>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</si>
  <si>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</si>
  <si>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</si>
  <si>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</si>
  <si>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</si>
  <si>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</si>
  <si>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</si>
  <si>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</si>
  <si>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</si>
  <si>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</si>
  <si>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</si>
  <si>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</si>
  <si>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</si>
  <si>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</si>
  <si>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</si>
  <si>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</si>
  <si>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</si>
  <si>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</si>
  <si>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</si>
  <si>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</si>
  <si>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</si>
  <si>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</si>
  <si>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</si>
  <si>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</si>
  <si>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</si>
  <si>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</si>
  <si>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</si>
  <si>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</si>
  <si>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</si>
  <si>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</si>
  <si>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</si>
  <si>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</si>
  <si>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</si>
  <si>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</si>
  <si>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</si>
  <si>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</si>
  <si>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</si>
  <si>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</si>
  <si>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</si>
  <si>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</si>
  <si>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</si>
  <si>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</si>
  <si>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</si>
  <si>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</si>
  <si>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</si>
  <si>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</si>
  <si>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</si>
  <si>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</si>
  <si>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</si>
  <si>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</si>
  <si>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</si>
  <si>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</si>
  <si>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</si>
  <si>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</si>
  <si>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</si>
  <si>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</si>
  <si>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</si>
  <si>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</si>
  <si>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</si>
  <si>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</si>
  <si>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</si>
  <si>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</si>
  <si>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</si>
  <si>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</si>
  <si>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</si>
  <si>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</si>
  <si>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</si>
  <si>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</si>
  <si>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</si>
  <si>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</si>
  <si>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</si>
  <si>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</si>
  <si>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</si>
  <si>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</si>
  <si>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</si>
  <si>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</si>
  <si>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</si>
  <si>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</si>
  <si>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</si>
  <si>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</si>
  <si>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</si>
  <si>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</si>
  <si>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</si>
  <si>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</si>
  <si>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</si>
  <si>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</si>
  <si>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</si>
  <si>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</si>
  <si>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</si>
  <si>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</si>
  <si>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</si>
  <si>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</si>
  <si>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</si>
  <si>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</si>
  <si>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</si>
  <si>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</si>
  <si>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</si>
  <si>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</si>
  <si>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</si>
  <si>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</si>
  <si>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</si>
  <si>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</si>
  <si>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</si>
  <si>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</si>
  <si>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</si>
  <si>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</si>
  <si>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</si>
  <si>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</si>
  <si>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</si>
  <si>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</si>
  <si>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</si>
  <si>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</si>
  <si>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</si>
  <si>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</si>
  <si>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</si>
  <si>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</si>
  <si>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</si>
  <si>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</si>
  <si>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</si>
  <si>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</si>
  <si>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</si>
  <si>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</si>
  <si>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</si>
  <si>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</si>
  <si>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</si>
  <si>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</si>
  <si>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</si>
  <si>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</si>
  <si>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</si>
  <si>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</si>
  <si>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</si>
  <si>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</si>
  <si>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</si>
  <si>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</si>
  <si>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</si>
  <si>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</si>
  <si>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</si>
  <si>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</si>
  <si>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</si>
  <si>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</si>
  <si>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</si>
  <si>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</si>
  <si>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</si>
  <si>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</si>
  <si>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</si>
  <si>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</si>
  <si>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</si>
  <si>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</si>
  <si>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</si>
  <si>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</si>
  <si>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</si>
  <si>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</si>
  <si>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</si>
  <si>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</si>
  <si>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</si>
  <si>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</si>
  <si>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</si>
  <si>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</si>
  <si>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</si>
  <si>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</si>
  <si>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</si>
  <si>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</si>
  <si>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</si>
  <si>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</si>
  <si>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</si>
  <si>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</si>
  <si>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</si>
  <si>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</si>
  <si>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</si>
  <si>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</si>
  <si>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</si>
  <si>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</si>
  <si>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</si>
  <si>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</si>
  <si>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</si>
  <si>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</si>
  <si>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</si>
  <si>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</si>
  <si>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</si>
  <si>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</si>
  <si>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</si>
  <si>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</si>
  <si>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</si>
  <si>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</si>
  <si>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</si>
  <si>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</si>
  <si>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</si>
  <si>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</si>
  <si>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</si>
  <si>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</si>
  <si>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</si>
  <si>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</si>
  <si>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</si>
  <si>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</si>
  <si>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</si>
  <si>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</si>
  <si>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</si>
  <si>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</si>
  <si>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</si>
  <si>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</si>
  <si>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</si>
  <si>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</si>
  <si>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</si>
  <si>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</si>
  <si>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</si>
  <si>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</si>
  <si>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</si>
  <si>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</si>
  <si>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</si>
  <si>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</si>
  <si>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</si>
  <si>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</si>
  <si>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</si>
  <si>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</si>
  <si>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</si>
  <si>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</si>
  <si>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</si>
  <si>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</si>
  <si>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</si>
  <si>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</si>
  <si>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</si>
  <si>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</si>
  <si>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</si>
  <si>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</si>
  <si>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</si>
  <si>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</si>
  <si>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</si>
  <si>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</si>
  <si>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</si>
  <si>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</si>
  <si>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</si>
  <si>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</si>
  <si>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</si>
  <si>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</si>
  <si>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</si>
  <si>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</si>
  <si>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</si>
  <si>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</si>
  <si>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</si>
  <si>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</si>
  <si>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</si>
  <si>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</si>
  <si>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</si>
  <si>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</si>
  <si>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</si>
  <si>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</si>
  <si>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</si>
  <si>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</si>
  <si>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</si>
  <si>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</si>
  <si>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</si>
  <si>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</si>
  <si>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</si>
  <si>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</si>
  <si>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</si>
  <si>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</si>
  <si>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</si>
  <si>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</si>
  <si>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</si>
  <si>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</si>
  <si>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</si>
  <si>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</si>
  <si>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</si>
  <si>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</si>
  <si>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</si>
  <si>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</si>
  <si>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</si>
  <si>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</si>
  <si>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</si>
  <si>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</si>
  <si>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</si>
  <si>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</si>
  <si>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</si>
  <si>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</si>
  <si>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</si>
  <si>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</si>
  <si>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</si>
  <si>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</si>
  <si>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</si>
  <si>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</si>
  <si>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</si>
  <si>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</si>
  <si>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</si>
  <si>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</si>
  <si>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</si>
  <si>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</si>
  <si>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</si>
  <si>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</si>
  <si>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</si>
  <si>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</si>
  <si>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</si>
  <si>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</si>
  <si>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</si>
  <si>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</si>
  <si>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</si>
  <si>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</si>
  <si>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</si>
  <si>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</si>
  <si>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</si>
  <si>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</si>
  <si>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</si>
  <si>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</si>
  <si>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</si>
  <si>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</si>
  <si>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</si>
  <si>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</si>
  <si>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</si>
  <si>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</si>
  <si>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</si>
  <si>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</si>
  <si>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</si>
  <si>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</si>
  <si>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</si>
  <si>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</si>
  <si>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</si>
  <si>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</si>
  <si>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</si>
  <si>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</si>
  <si>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</si>
  <si>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</si>
  <si>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</si>
  <si>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</si>
  <si>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</si>
  <si>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</si>
  <si>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</si>
  <si>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</si>
  <si>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</si>
  <si>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</si>
  <si>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</si>
  <si>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</si>
  <si>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</si>
  <si>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</si>
  <si>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</si>
  <si>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</si>
  <si>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</si>
  <si>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</si>
  <si>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</si>
  <si>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</si>
  <si>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</si>
  <si>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</si>
  <si>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</si>
  <si>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</si>
  <si>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</si>
  <si>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</si>
  <si>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</si>
  <si>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</si>
  <si>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</si>
  <si>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</si>
  <si>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</si>
  <si>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</si>
  <si>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</si>
  <si>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</si>
  <si>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</si>
  <si>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</si>
  <si>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</si>
  <si>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</si>
  <si>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</si>
  <si>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</si>
  <si>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</si>
  <si>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</si>
  <si>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</si>
  <si>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</si>
  <si>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</si>
  <si>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</si>
  <si>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</si>
  <si>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</si>
  <si>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</si>
  <si>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</si>
  <si>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</si>
  <si>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</si>
  <si>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</si>
  <si>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</si>
  <si>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</si>
  <si>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</si>
  <si>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</si>
  <si>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</si>
  <si>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</si>
  <si>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</si>
  <si>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</si>
  <si>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</si>
  <si>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</si>
  <si>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</si>
  <si>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</si>
  <si>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</si>
  <si>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</si>
  <si>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</si>
  <si>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</si>
  <si>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</si>
  <si>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</si>
  <si>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</si>
  <si>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</si>
  <si>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</si>
  <si>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</si>
  <si>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</si>
  <si>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</si>
  <si>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</si>
  <si>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</si>
  <si>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</si>
  <si>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</si>
  <si>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</si>
  <si>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</si>
  <si>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</si>
  <si>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</si>
  <si>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</si>
  <si>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</si>
  <si>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</si>
  <si>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</si>
  <si>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</si>
  <si>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</si>
  <si>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</si>
  <si>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</si>
  <si>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</si>
  <si>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</si>
  <si>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</si>
  <si>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</si>
  <si>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</si>
  <si>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</si>
  <si>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</si>
  <si>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</si>
  <si>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</si>
  <si>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</si>
  <si>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</si>
  <si>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</si>
  <si>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</si>
  <si>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</si>
  <si>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</si>
  <si>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</si>
  <si>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</si>
  <si>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</si>
  <si>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</si>
  <si>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</si>
  <si>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</si>
  <si>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</si>
  <si>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</si>
  <si>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</si>
  <si>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</si>
  <si>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</si>
  <si>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</si>
  <si>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</si>
  <si>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</si>
  <si>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</si>
  <si>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</si>
  <si>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</si>
  <si>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</si>
  <si>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</si>
  <si>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</si>
  <si>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</si>
  <si>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</si>
  <si>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</si>
  <si>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</si>
  <si>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</si>
  <si>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</si>
  <si>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</si>
  <si>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</si>
  <si>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</si>
  <si>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</si>
  <si>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</si>
  <si>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</si>
  <si>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</si>
  <si>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</si>
  <si>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</si>
  <si>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</si>
  <si>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</si>
  <si>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</si>
  <si>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</si>
  <si>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</si>
  <si>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</si>
  <si>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</si>
  <si>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</si>
  <si>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</si>
  <si>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</si>
  <si>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</si>
  <si>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</si>
  <si>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</si>
  <si>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</si>
  <si>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</si>
  <si>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</si>
  <si>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</si>
  <si>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</si>
  <si>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</si>
  <si>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</si>
  <si>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</si>
  <si>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</si>
  <si>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</si>
  <si>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</si>
  <si>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</si>
  <si>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</si>
  <si>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</si>
  <si>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</si>
  <si>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</si>
  <si>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</si>
  <si>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</si>
  <si>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</si>
  <si>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</si>
  <si>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</si>
  <si>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</si>
  <si>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</si>
  <si>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</si>
  <si>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</si>
  <si>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</si>
  <si>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</si>
  <si>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</si>
  <si>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</si>
  <si>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</si>
  <si>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</si>
  <si>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</si>
  <si>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</si>
  <si>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</si>
  <si>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</si>
  <si>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</si>
  <si>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</si>
  <si>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</si>
  <si>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</si>
  <si>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</si>
  <si>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</si>
  <si>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</si>
  <si>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</si>
  <si>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</si>
  <si>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</si>
  <si>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</si>
  <si>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</si>
  <si>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</si>
  <si>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</si>
  <si>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</si>
  <si>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</si>
  <si>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</si>
  <si>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</si>
  <si>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</si>
  <si>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</si>
  <si>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</si>
  <si>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</si>
  <si>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</si>
  <si>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</si>
  <si>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</si>
  <si>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</si>
  <si>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</si>
  <si>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</si>
  <si>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</si>
  <si>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</si>
  <si>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</si>
  <si>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</si>
  <si>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</si>
  <si>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</si>
  <si>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</si>
  <si>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</si>
  <si>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</si>
  <si>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</si>
  <si>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</si>
  <si>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</si>
  <si>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</si>
  <si>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</si>
  <si>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</si>
  <si>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</si>
  <si>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</si>
  <si>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</si>
  <si>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</si>
  <si>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</si>
  <si>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</si>
  <si>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</si>
  <si>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</si>
  <si>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</si>
  <si>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</si>
  <si>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</si>
  <si>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</si>
  <si>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</si>
  <si>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</si>
  <si>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</si>
  <si>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</si>
  <si>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</si>
  <si>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</si>
  <si>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</si>
  <si>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</si>
  <si>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</si>
  <si>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</si>
  <si>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</si>
  <si>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</si>
  <si>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</si>
  <si>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</si>
  <si>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</si>
  <si>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</si>
  <si>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</si>
  <si>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</si>
  <si>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</si>
  <si>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</si>
  <si>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</si>
  <si>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</si>
  <si>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</si>
  <si>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</si>
  <si>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</si>
  <si>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</si>
  <si>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</si>
  <si>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</si>
  <si>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</si>
  <si>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</si>
  <si>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</si>
  <si>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</si>
  <si>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</si>
  <si>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</si>
  <si>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</si>
  <si>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</si>
  <si>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</si>
  <si>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</si>
  <si>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</si>
  <si>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</si>
  <si>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</si>
  <si>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</si>
  <si>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</si>
  <si>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</si>
  <si>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</si>
  <si>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</si>
  <si>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</si>
  <si>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</si>
  <si>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</si>
  <si>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</si>
  <si>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</si>
  <si>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</si>
  <si>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</si>
  <si>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</si>
  <si>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</si>
  <si>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</si>
  <si>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</si>
  <si>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</si>
  <si>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</si>
  <si>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</si>
  <si>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</si>
  <si>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</si>
  <si>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</si>
  <si>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</si>
  <si>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</si>
  <si>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</si>
  <si>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</si>
  <si>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</si>
  <si>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</si>
  <si>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</si>
  <si>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</si>
  <si>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</si>
  <si>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</si>
  <si>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</si>
  <si>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</si>
  <si>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</si>
  <si>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</si>
  <si>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</si>
  <si>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</si>
  <si>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</si>
  <si>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</si>
  <si>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</si>
  <si>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</si>
  <si>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</si>
  <si>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</si>
  <si>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</si>
  <si>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</si>
  <si>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</si>
  <si>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</si>
  <si>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</si>
  <si>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</si>
  <si>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</si>
  <si>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</si>
  <si>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</si>
  <si>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</si>
  <si>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</si>
  <si>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</si>
  <si>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</si>
  <si>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</si>
  <si>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</si>
  <si>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</si>
  <si>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</si>
  <si>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</si>
  <si>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</si>
  <si>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</si>
  <si>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</si>
  <si>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</si>
  <si>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</si>
  <si>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</si>
  <si>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</si>
  <si>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</si>
  <si>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</si>
  <si>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</si>
  <si>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</si>
  <si>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</si>
  <si>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</si>
  <si>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</si>
  <si>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</si>
  <si>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</si>
  <si>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</si>
  <si>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</si>
  <si>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</si>
  <si>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</si>
  <si>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</si>
  <si>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</si>
  <si>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</si>
  <si>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</si>
  <si>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</si>
  <si>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</si>
  <si>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</si>
  <si>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</si>
  <si>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</si>
  <si>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</si>
  <si>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</si>
  <si>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</si>
  <si>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</si>
  <si>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</si>
  <si>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</si>
  <si>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</si>
  <si>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</si>
  <si>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</si>
  <si>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</si>
  <si>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</si>
  <si>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</si>
  <si>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</si>
  <si>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</si>
  <si>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</si>
  <si>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</si>
  <si>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</si>
  <si>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</si>
  <si>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</si>
  <si>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</si>
  <si>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</si>
  <si>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</si>
  <si>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</si>
  <si>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</si>
  <si>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</si>
  <si>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</si>
  <si>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</si>
  <si>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</si>
  <si>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</si>
  <si>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</si>
  <si>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</si>
  <si>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</si>
  <si>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</si>
  <si>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</si>
  <si>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</si>
  <si>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</si>
  <si>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</si>
  <si>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</si>
  <si>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</si>
  <si>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</si>
  <si>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</si>
  <si>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</si>
  <si>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</si>
  <si>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</si>
  <si>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</si>
  <si>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</si>
  <si>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</si>
  <si>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</si>
  <si>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</si>
  <si>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</si>
  <si>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</si>
  <si>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</si>
  <si>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</si>
  <si>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</si>
  <si>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</si>
  <si>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</si>
  <si>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</si>
  <si>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</si>
  <si>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</si>
  <si>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</si>
  <si>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</si>
  <si>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</si>
  <si>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</si>
  <si>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</si>
  <si>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</si>
  <si>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</si>
  <si>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</si>
  <si>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</si>
  <si>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</si>
  <si>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</si>
  <si>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</si>
  <si>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</si>
  <si>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</si>
  <si>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</si>
  <si>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</si>
  <si>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</si>
  <si>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</si>
  <si>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</si>
  <si>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</si>
  <si>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</si>
  <si>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</si>
  <si>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</si>
  <si>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</si>
  <si>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</si>
  <si>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</si>
  <si>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</si>
  <si>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</si>
  <si>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</si>
  <si>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</si>
  <si>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</si>
  <si>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</si>
  <si>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</si>
  <si>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</si>
  <si>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</si>
  <si>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</si>
  <si>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</si>
  <si>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</si>
  <si>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</si>
  <si>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</si>
  <si>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</si>
  <si>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</si>
  <si>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</si>
  <si>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</si>
  <si>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</si>
  <si>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</si>
  <si>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</si>
  <si>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</si>
  <si>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</si>
  <si>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</si>
  <si>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</si>
  <si>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</si>
  <si>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</si>
  <si>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</si>
  <si>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</si>
  <si>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</si>
  <si>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</si>
  <si>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</si>
  <si>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</si>
  <si>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</si>
  <si>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</si>
  <si>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</si>
  <si>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</si>
  <si>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</si>
  <si>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</si>
  <si>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</si>
  <si>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</si>
  <si>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</si>
  <si>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</si>
  <si>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</si>
  <si>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</si>
  <si>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</si>
  <si>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</si>
  <si>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</si>
  <si>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</si>
  <si>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</si>
  <si>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</si>
  <si>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</si>
  <si>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</si>
  <si>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</si>
  <si>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</si>
  <si>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</si>
  <si>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</si>
  <si>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</si>
  <si>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</si>
  <si>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</si>
  <si>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</si>
  <si>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</si>
  <si>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</si>
  <si>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</si>
  <si>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</si>
  <si>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</si>
  <si>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</si>
  <si>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</si>
  <si>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</si>
  <si>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</si>
  <si>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</si>
  <si>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</si>
  <si>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</si>
  <si>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</si>
  <si>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</si>
  <si>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</si>
  <si>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</si>
  <si>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</si>
  <si>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</si>
  <si>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</si>
  <si>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</si>
  <si>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</si>
  <si>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</si>
  <si>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</si>
  <si>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</si>
  <si>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</si>
  <si>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</si>
  <si>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</si>
  <si>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</si>
  <si>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</si>
  <si>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</si>
  <si>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</si>
  <si>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</si>
  <si>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</si>
  <si>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</si>
  <si>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</si>
  <si>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</si>
  <si>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</si>
  <si>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</si>
  <si>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</si>
  <si>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</si>
  <si>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</si>
  <si>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</si>
  <si>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</si>
  <si>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</si>
  <si>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</si>
  <si>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</si>
  <si>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</si>
  <si>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</si>
  <si>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</si>
  <si>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</si>
  <si>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</si>
  <si>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</si>
  <si>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</si>
  <si>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</si>
  <si>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</si>
  <si>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</si>
  <si>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</si>
  <si>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</si>
  <si>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</si>
  <si>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</si>
  <si>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</si>
  <si>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</si>
  <si>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</si>
  <si>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</si>
  <si>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</si>
  <si>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</si>
  <si>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</si>
  <si>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</si>
  <si>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</si>
  <si>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</si>
  <si>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</si>
  <si>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</si>
  <si>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</si>
  <si>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</si>
  <si>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</si>
  <si>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</si>
  <si>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</si>
  <si>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</si>
  <si>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</si>
  <si>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</si>
  <si>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</si>
  <si>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</si>
  <si>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</si>
  <si>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</si>
  <si>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</si>
  <si>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</si>
  <si>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</si>
  <si>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</si>
  <si>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</si>
  <si>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</si>
  <si>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</si>
  <si>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</si>
  <si>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</si>
  <si>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</si>
  <si>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</si>
  <si>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</si>
  <si>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</si>
  <si>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</si>
  <si>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</si>
  <si>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</si>
  <si>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</si>
  <si>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</si>
  <si>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</si>
  <si>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</si>
  <si>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</si>
  <si>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</si>
  <si>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</si>
  <si>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</si>
  <si>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</si>
  <si>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</si>
  <si>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</si>
  <si>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</si>
  <si>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</si>
  <si>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</si>
  <si>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</si>
  <si>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</si>
  <si>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</si>
  <si>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</si>
  <si>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</si>
  <si>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</si>
  <si>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</si>
  <si>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</si>
  <si>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</si>
  <si>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</si>
  <si>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</si>
  <si>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</si>
  <si>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</si>
  <si>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</si>
  <si>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</si>
  <si>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</si>
  <si>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</si>
  <si>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</si>
  <si>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</si>
  <si>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</si>
  <si>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</si>
  <si>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</si>
  <si>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</si>
  <si>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</si>
  <si>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</si>
  <si>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</si>
  <si>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</si>
  <si>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</si>
  <si>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</si>
  <si>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</si>
  <si>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</si>
  <si>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</si>
  <si>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</si>
  <si>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</si>
  <si>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</si>
  <si>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</si>
  <si>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</si>
  <si>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</si>
  <si>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</si>
  <si>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</si>
  <si>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</si>
  <si>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</si>
  <si>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</si>
  <si>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</si>
  <si>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</si>
  <si>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</si>
  <si>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</si>
  <si>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</si>
  <si>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</si>
  <si>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</si>
  <si>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</si>
  <si>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</si>
  <si>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</si>
  <si>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</si>
  <si>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</si>
  <si>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</si>
  <si>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</si>
  <si>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</si>
  <si>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</si>
  <si>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</si>
  <si>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</si>
  <si>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</si>
  <si>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</si>
  <si>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</si>
  <si>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</si>
  <si>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</si>
  <si>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</si>
  <si>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</si>
  <si>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</si>
  <si>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</si>
  <si>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</si>
  <si>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</si>
  <si>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</si>
  <si>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</si>
  <si>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</si>
  <si>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</si>
  <si>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</si>
  <si>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</si>
  <si>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</si>
  <si>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</si>
  <si>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</si>
  <si>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</si>
  <si>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</si>
  <si>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</si>
  <si>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</si>
  <si>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</si>
  <si>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</si>
  <si>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</si>
  <si>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</si>
  <si>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</si>
  <si>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</si>
  <si>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</si>
  <si>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</si>
  <si>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</si>
  <si>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</si>
  <si>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</si>
  <si>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</si>
  <si>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</si>
  <si>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</si>
  <si>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</si>
  <si>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</si>
  <si>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</si>
  <si>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</si>
  <si>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</si>
  <si>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</si>
  <si>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</si>
  <si>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</si>
  <si>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</si>
  <si>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</si>
  <si>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</si>
  <si>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</si>
  <si>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</si>
  <si>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</si>
  <si>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</si>
  <si>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</si>
  <si>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</si>
  <si>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</si>
  <si>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</si>
  <si>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</si>
  <si>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</si>
  <si>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</si>
  <si>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</si>
  <si>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</si>
  <si>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</si>
  <si>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</si>
  <si>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</si>
  <si>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</si>
  <si>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</si>
  <si>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</si>
  <si>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</si>
  <si>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</si>
  <si>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</si>
  <si>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</si>
  <si>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</si>
  <si>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</si>
  <si>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</si>
  <si>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</si>
  <si>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</si>
  <si>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</si>
  <si>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</si>
  <si>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</si>
  <si>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</si>
  <si>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</si>
  <si>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</si>
  <si>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</si>
  <si>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</si>
  <si>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</si>
  <si>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</si>
  <si>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</si>
  <si>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</si>
  <si>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</si>
  <si>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</si>
  <si>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</si>
  <si>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</si>
  <si>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</si>
  <si>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</si>
  <si>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</si>
  <si>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</si>
  <si>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</si>
  <si>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</si>
  <si>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</si>
  <si>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</si>
  <si>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</si>
  <si>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</si>
  <si>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</si>
  <si>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</si>
  <si>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</si>
  <si>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</si>
  <si>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</si>
  <si>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</si>
  <si>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</si>
  <si>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</si>
  <si>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</si>
  <si>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</si>
  <si>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</si>
  <si>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</si>
  <si>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</si>
  <si>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</si>
  <si>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</si>
  <si>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</si>
  <si>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</si>
  <si>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</si>
  <si>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</si>
  <si>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</si>
  <si>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</si>
  <si>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</si>
  <si>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</si>
  <si>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</si>
  <si>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</si>
  <si>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</si>
  <si>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</si>
  <si>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</si>
  <si>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</si>
  <si>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</si>
  <si>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</si>
  <si>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</si>
  <si>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</si>
  <si>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</si>
  <si>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</si>
  <si>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</si>
  <si>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</si>
  <si>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</si>
  <si>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</si>
  <si>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</si>
  <si>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</si>
  <si>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</si>
  <si>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</si>
  <si>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</si>
  <si>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</si>
  <si>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</si>
  <si>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</si>
  <si>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</si>
  <si>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</si>
  <si>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</si>
  <si>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</si>
  <si>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</si>
  <si>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</si>
  <si>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</si>
  <si>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</si>
  <si>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</si>
  <si>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</si>
  <si>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</si>
  <si>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</si>
  <si>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</si>
  <si>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</si>
  <si>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</si>
  <si>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</si>
  <si>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</si>
  <si>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</si>
  <si>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</si>
  <si>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</si>
  <si>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</si>
  <si>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</si>
  <si>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</si>
  <si>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</si>
  <si>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</si>
  <si>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</si>
  <si>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</si>
  <si>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</si>
  <si>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</si>
  <si>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</si>
  <si>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</si>
  <si>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</si>
  <si>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</si>
  <si>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</si>
  <si>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</si>
  <si>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</si>
  <si>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</si>
  <si>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</si>
  <si>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</si>
  <si>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</si>
  <si>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</si>
  <si>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</si>
  <si>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</si>
  <si>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</si>
  <si>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</si>
  <si>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</si>
  <si>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</si>
  <si>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</si>
  <si>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</si>
  <si>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</si>
  <si>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</si>
  <si>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</si>
  <si>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</si>
  <si>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</si>
  <si>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</si>
  <si>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</si>
  <si>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</si>
  <si>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</si>
  <si>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</si>
  <si>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</si>
  <si>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</si>
  <si>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</si>
  <si>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</si>
  <si>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</si>
  <si>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</si>
  <si>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</si>
  <si>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</si>
  <si>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</si>
  <si>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</si>
  <si>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</si>
  <si>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</si>
  <si>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</si>
  <si>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</si>
  <si>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</si>
  <si>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</si>
  <si>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</si>
  <si>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</si>
  <si>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</si>
  <si>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</si>
  <si>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</si>
  <si>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</si>
  <si>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</si>
  <si>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</si>
  <si>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</si>
  <si>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</si>
  <si>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</si>
  <si>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</si>
  <si>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</si>
  <si>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</si>
  <si>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</si>
  <si>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</si>
  <si>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</si>
  <si>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</si>
  <si>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</si>
  <si>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</si>
  <si>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</si>
  <si>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</si>
  <si>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</si>
  <si>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</si>
  <si>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</si>
  <si>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</si>
  <si>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</si>
  <si>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</si>
  <si>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</si>
  <si>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</si>
  <si>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</si>
  <si>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</si>
  <si>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</si>
  <si>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</si>
  <si>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</si>
  <si>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</si>
  <si>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</si>
  <si>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</si>
  <si>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</si>
  <si>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</si>
  <si>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</si>
  <si>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</si>
  <si>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</si>
  <si>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</si>
  <si>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</si>
  <si>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</si>
  <si>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</si>
  <si>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</si>
  <si>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</si>
  <si>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</si>
  <si>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</si>
  <si>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</si>
  <si>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</si>
  <si>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</si>
  <si>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</si>
  <si>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</si>
  <si>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</si>
  <si>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</si>
  <si>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</si>
  <si>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</si>
  <si>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</si>
  <si>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</si>
  <si>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</si>
  <si>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</si>
  <si>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</si>
  <si>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</si>
  <si>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</si>
  <si>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</si>
  <si>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</si>
  <si>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</si>
  <si>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</si>
  <si>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</si>
  <si>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</si>
  <si>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</si>
  <si>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</si>
  <si>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</si>
  <si>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</si>
  <si>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</si>
  <si>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</si>
  <si>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</si>
  <si>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</si>
  <si>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</si>
  <si>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</si>
  <si>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</si>
  <si>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</si>
  <si>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</si>
  <si>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</si>
  <si>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</si>
  <si>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</si>
  <si>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</si>
  <si>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</si>
  <si>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</si>
  <si>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</si>
  <si>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</si>
  <si>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</si>
  <si>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</si>
  <si>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</si>
  <si>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</si>
  <si>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</si>
  <si>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</si>
  <si>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</si>
  <si>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</si>
  <si>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</si>
  <si>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</si>
  <si>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</si>
  <si>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</si>
  <si>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</si>
  <si>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</si>
  <si>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</si>
  <si>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</si>
  <si>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</si>
  <si>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</si>
  <si>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</si>
  <si>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</si>
  <si>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</si>
  <si>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</si>
  <si>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</si>
  <si>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</si>
  <si>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</si>
  <si>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</si>
  <si>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</si>
  <si>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</si>
  <si>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</si>
  <si>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</si>
  <si>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</si>
  <si>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</si>
  <si>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</si>
  <si>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</si>
  <si>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</si>
  <si>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</si>
  <si>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</si>
  <si>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</si>
  <si>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</si>
  <si>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</si>
  <si>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</si>
  <si>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</si>
  <si>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</si>
  <si>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</si>
  <si>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</si>
  <si>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</si>
  <si>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</si>
  <si>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</si>
  <si>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</si>
  <si>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</si>
  <si>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</si>
  <si>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</si>
  <si>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</si>
  <si>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</si>
  <si>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</si>
  <si>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</si>
  <si>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</si>
  <si>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</si>
  <si>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</si>
  <si>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</si>
  <si>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</si>
  <si>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</si>
  <si>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</si>
  <si>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</si>
  <si>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</si>
  <si>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</si>
  <si>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</si>
  <si>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</si>
  <si>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</si>
  <si>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</si>
  <si>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</si>
  <si>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</si>
  <si>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</si>
  <si>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</si>
  <si>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</si>
  <si>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</si>
  <si>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</si>
  <si>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</si>
  <si>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</si>
  <si>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</si>
  <si>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</si>
  <si>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</si>
  <si>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</si>
  <si>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</si>
  <si>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</si>
  <si>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</si>
  <si>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</si>
  <si>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</si>
  <si>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</si>
  <si>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</si>
  <si>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</si>
  <si>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</si>
  <si>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</si>
  <si>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</si>
  <si>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</si>
  <si>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</si>
  <si>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</si>
  <si>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</si>
  <si>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</si>
  <si>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</si>
  <si>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</si>
  <si>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</si>
  <si>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</si>
  <si>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</si>
  <si>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</si>
  <si>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</si>
  <si>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</si>
  <si>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</si>
  <si>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</si>
  <si>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</si>
  <si>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</si>
  <si>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</si>
  <si>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</si>
  <si>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</si>
  <si>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</si>
  <si>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</si>
  <si>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</si>
  <si>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</si>
  <si>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</si>
  <si>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</si>
  <si>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</si>
  <si>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</si>
  <si>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</si>
  <si>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</si>
  <si>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</si>
  <si>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</si>
  <si>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</si>
  <si>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</si>
  <si>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</si>
  <si>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</si>
  <si>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</si>
  <si>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</si>
  <si>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</si>
  <si>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</si>
  <si>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</si>
  <si>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</si>
  <si>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</si>
  <si>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</si>
  <si>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</si>
  <si>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</si>
  <si>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</si>
  <si>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</si>
  <si>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</si>
  <si>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</si>
  <si>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</si>
  <si>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</si>
  <si>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</si>
  <si>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</si>
  <si>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</si>
  <si>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</si>
  <si>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</si>
  <si>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</si>
  <si>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</si>
  <si>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</si>
  <si>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</si>
  <si>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</si>
  <si>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</si>
  <si>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</si>
  <si>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</si>
  <si>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</si>
  <si>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</si>
  <si>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</si>
  <si>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</si>
  <si>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</si>
  <si>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</si>
  <si>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</si>
  <si>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</si>
  <si>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</si>
  <si>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</si>
  <si>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</si>
  <si>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</si>
  <si>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</si>
  <si>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</si>
  <si>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</si>
  <si>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</si>
  <si>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</si>
  <si>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</si>
  <si>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</si>
  <si>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</si>
  <si>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</si>
  <si>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</si>
  <si>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</si>
  <si>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</si>
  <si>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</si>
  <si>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</si>
  <si>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</si>
  <si>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</si>
  <si>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</si>
  <si>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</si>
  <si>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</si>
  <si>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</si>
  <si>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</si>
  <si>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</si>
  <si>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</si>
  <si>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</si>
  <si>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</si>
  <si>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</si>
  <si>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</si>
  <si>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</si>
  <si>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</si>
  <si>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</si>
  <si>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</si>
  <si>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</si>
  <si>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</si>
  <si>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</si>
  <si>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</si>
  <si>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</si>
  <si>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</si>
  <si>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</si>
  <si>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</si>
  <si>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</si>
  <si>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</si>
  <si>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</si>
  <si>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</si>
  <si>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</si>
  <si>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</si>
  <si>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</si>
  <si>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</si>
  <si>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</si>
  <si>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</si>
  <si>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</si>
  <si>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</si>
  <si>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</si>
  <si>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</si>
  <si>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</si>
  <si>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</si>
  <si>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</si>
  <si>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</si>
  <si>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</si>
  <si>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</si>
  <si>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</si>
  <si>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</si>
  <si>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</si>
  <si>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</si>
  <si>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</si>
  <si>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</si>
  <si>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</si>
  <si>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</si>
  <si>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</si>
  <si>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</si>
  <si>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</si>
  <si>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</si>
  <si>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</si>
  <si>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</si>
  <si>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</si>
  <si>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</si>
  <si>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</si>
  <si>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</si>
  <si>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</si>
  <si>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</si>
  <si>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</si>
  <si>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</si>
  <si>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</si>
  <si>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</si>
  <si>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</si>
  <si>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</si>
  <si>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</si>
  <si>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</si>
  <si>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</si>
  <si>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</si>
  <si>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</si>
  <si>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</si>
  <si>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</si>
  <si>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</si>
  <si>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</si>
  <si>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</si>
  <si>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</si>
  <si>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</si>
  <si>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</si>
  <si>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</si>
  <si>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</si>
  <si>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</si>
  <si>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</si>
  <si>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</si>
  <si>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</si>
  <si>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</si>
  <si>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</si>
  <si>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</si>
  <si>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</si>
  <si>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</si>
  <si>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</si>
  <si>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</si>
  <si>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</si>
  <si>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</si>
  <si>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</si>
  <si>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</si>
  <si>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</si>
  <si>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</si>
  <si>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</si>
  <si>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</si>
  <si>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</si>
  <si>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</si>
  <si>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</si>
  <si>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</si>
  <si>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</si>
  <si>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</si>
  <si>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</si>
  <si>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</si>
  <si>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</si>
  <si>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</si>
  <si>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</si>
  <si>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</si>
  <si>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</si>
  <si>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</si>
  <si>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</si>
  <si>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</si>
  <si>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</si>
  <si>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</si>
  <si>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</si>
  <si>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</si>
  <si>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</si>
  <si>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</si>
  <si>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</si>
  <si>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</si>
  <si>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</si>
  <si>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</si>
  <si>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</si>
  <si>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</si>
  <si>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</si>
  <si>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</si>
  <si>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</si>
  <si>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</si>
  <si>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</si>
  <si>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</si>
  <si>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</si>
  <si>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</si>
  <si>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</si>
  <si>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</si>
  <si>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</si>
  <si>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</si>
  <si>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</si>
  <si>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</si>
  <si>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</si>
  <si>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</si>
  <si>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</si>
  <si>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</si>
  <si>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</si>
  <si>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</si>
  <si>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</si>
  <si>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</si>
  <si>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</si>
  <si>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</si>
  <si>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</si>
  <si>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</si>
  <si>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</si>
  <si>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</si>
  <si>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</si>
  <si>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</si>
  <si>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</si>
  <si>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</si>
  <si>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</si>
  <si>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</si>
  <si>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</si>
  <si>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</si>
  <si>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</si>
  <si>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</si>
  <si>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</si>
  <si>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</si>
  <si>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</si>
  <si>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</si>
  <si>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</si>
  <si>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</si>
  <si>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</si>
  <si>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</si>
  <si>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</si>
  <si>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</si>
  <si>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</si>
  <si>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</si>
  <si>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</si>
  <si>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</si>
  <si>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</si>
  <si>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</si>
  <si>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</si>
  <si>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</si>
  <si>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</si>
  <si>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</si>
  <si>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</si>
  <si>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</si>
  <si>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</si>
  <si>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</si>
  <si>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</si>
  <si>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</si>
  <si>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</si>
  <si>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</si>
  <si>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</si>
  <si>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</si>
  <si>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</si>
  <si>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</si>
  <si>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</si>
  <si>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</si>
  <si>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</si>
  <si>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</si>
  <si>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</si>
  <si>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</si>
  <si>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</si>
  <si>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</si>
  <si>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</si>
  <si>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</si>
  <si>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</si>
  <si>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</si>
  <si>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</si>
  <si>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</si>
  <si>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</si>
  <si>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</si>
  <si>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</si>
  <si>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</si>
  <si>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</si>
  <si>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</si>
  <si>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</si>
  <si>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</si>
  <si>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</si>
  <si>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</si>
  <si>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</si>
  <si>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</si>
  <si>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</si>
  <si>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</si>
  <si>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</si>
  <si>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</si>
  <si>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</si>
  <si>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</si>
  <si>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</si>
  <si>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</si>
  <si>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</si>
  <si>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</si>
  <si>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</si>
  <si>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</si>
  <si>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</si>
  <si>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</si>
  <si>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</si>
  <si>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</si>
  <si>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</si>
  <si>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</si>
  <si>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</si>
  <si>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</si>
  <si>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</si>
  <si>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</si>
  <si>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</si>
  <si>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</si>
  <si>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</si>
  <si>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</si>
  <si>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</si>
  <si>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</si>
  <si>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</si>
  <si>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</si>
  <si>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</si>
  <si>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</si>
  <si>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</si>
  <si>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</si>
  <si>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</si>
  <si>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</si>
  <si>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</si>
  <si>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</si>
  <si>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</si>
  <si>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</si>
  <si>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</si>
  <si>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</si>
  <si>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</si>
  <si>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</si>
  <si>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</si>
  <si>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</si>
  <si>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</si>
  <si>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</si>
  <si>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</si>
  <si>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</si>
  <si>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</si>
  <si>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</si>
  <si>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</si>
  <si>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</si>
  <si>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</si>
  <si>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</si>
  <si>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</si>
  <si>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</si>
  <si>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</si>
  <si>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</si>
  <si>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</si>
  <si>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</si>
  <si>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</si>
  <si>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</si>
  <si>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</si>
  <si>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</si>
  <si>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</si>
  <si>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</si>
  <si>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</si>
  <si>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</si>
  <si>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</si>
  <si>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</si>
  <si>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</si>
  <si>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</si>
  <si>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</si>
  <si>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</si>
  <si>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</si>
  <si>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</si>
  <si>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</si>
  <si>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</si>
  <si>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</si>
  <si>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</si>
  <si>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</si>
  <si>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</si>
  <si>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</si>
  <si>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</si>
  <si>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</si>
  <si>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</si>
  <si>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</si>
  <si>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</si>
  <si>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</si>
  <si>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</si>
  <si>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</si>
  <si>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</si>
  <si>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</si>
  <si>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</si>
  <si>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</si>
  <si>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</si>
  <si>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</si>
  <si>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</si>
  <si>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</si>
  <si>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</si>
  <si>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</si>
  <si>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</si>
  <si>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</si>
  <si>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</si>
  <si>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</si>
  <si>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</si>
  <si>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</si>
  <si>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</si>
  <si>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</si>
  <si>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</si>
  <si>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</si>
  <si>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</si>
  <si>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</si>
  <si>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</si>
  <si>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</si>
  <si>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</si>
  <si>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</si>
  <si>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</si>
  <si>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</si>
  <si>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</si>
  <si>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</si>
  <si>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</si>
  <si>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</si>
  <si>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</si>
  <si>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</si>
  <si>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</si>
  <si>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</si>
  <si>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</si>
  <si>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</si>
  <si>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</si>
  <si>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</si>
  <si>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</si>
  <si>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</si>
  <si>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</si>
  <si>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</si>
  <si>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</si>
  <si>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</si>
  <si>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</si>
  <si>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</si>
  <si>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</si>
  <si>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</si>
  <si>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</si>
  <si>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</si>
  <si>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</si>
  <si>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</si>
  <si>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</si>
  <si>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</si>
  <si>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</si>
  <si>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</si>
  <si>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</si>
  <si>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</si>
  <si>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</si>
  <si>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</si>
  <si>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</si>
  <si>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</si>
  <si>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</si>
  <si>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</si>
  <si>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</si>
  <si>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</si>
  <si>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</si>
  <si>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</si>
  <si>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</si>
  <si>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</si>
  <si>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</si>
  <si>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</si>
  <si>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</si>
  <si>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</si>
  <si>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</si>
  <si>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</si>
  <si>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</si>
  <si>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</si>
  <si>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</si>
  <si>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</si>
  <si>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</si>
  <si>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</si>
  <si>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</si>
  <si>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</si>
  <si>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</si>
  <si>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</si>
  <si>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</si>
  <si>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</si>
  <si>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</si>
  <si>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</si>
  <si>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</si>
  <si>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</si>
  <si>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</si>
  <si>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</si>
  <si>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</si>
  <si>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</si>
  <si>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</si>
  <si>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</si>
  <si>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</si>
  <si>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</si>
  <si>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</si>
  <si>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</si>
  <si>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</si>
  <si>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</si>
  <si>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</si>
  <si>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</si>
  <si>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</si>
  <si>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</si>
  <si>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</si>
  <si>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</si>
  <si>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</si>
  <si>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</si>
  <si>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</si>
  <si>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</si>
  <si>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</si>
  <si>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</si>
  <si>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</si>
  <si>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</si>
  <si>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</si>
  <si>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</si>
  <si>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</si>
  <si>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</si>
  <si>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</si>
  <si>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</si>
  <si>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</si>
  <si>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</si>
  <si>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</si>
  <si>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</si>
  <si>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</si>
  <si>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</si>
  <si>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</si>
  <si>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</si>
  <si>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</si>
  <si>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</si>
  <si>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</si>
  <si>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</si>
  <si>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</si>
  <si>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</si>
  <si>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</si>
  <si>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</si>
  <si>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</si>
  <si>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</si>
  <si>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</si>
  <si>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</si>
  <si>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</si>
  <si>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</si>
  <si>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</si>
  <si>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</si>
  <si>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</si>
  <si>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</si>
  <si>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</si>
  <si>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</si>
  <si>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</si>
  <si>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</si>
  <si>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</si>
  <si>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</si>
  <si>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</si>
  <si>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</si>
  <si>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</si>
  <si>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</si>
  <si>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</si>
  <si>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</si>
  <si>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</si>
  <si>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</si>
  <si>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</si>
  <si>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</si>
  <si>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</si>
  <si>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</si>
  <si>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</si>
  <si>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</si>
  <si>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</si>
  <si>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</si>
  <si>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</si>
  <si>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</si>
  <si>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</si>
  <si>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</si>
  <si>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</si>
  <si>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</si>
  <si>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</si>
  <si>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</si>
  <si>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</si>
  <si>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</si>
  <si>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</si>
  <si>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</si>
  <si>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</si>
  <si>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</si>
  <si>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</si>
  <si>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</si>
  <si>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</si>
  <si>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</si>
  <si>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</si>
  <si>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</si>
  <si>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</si>
  <si>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</si>
  <si>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</si>
  <si>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</si>
  <si>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</si>
  <si>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</si>
  <si>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</si>
  <si>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</si>
  <si>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</si>
  <si>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</si>
  <si>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</si>
  <si>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</si>
  <si>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</si>
  <si>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</si>
  <si>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</si>
  <si>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</si>
  <si>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</si>
  <si>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</si>
  <si>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</si>
  <si>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</si>
  <si>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</si>
  <si>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</si>
  <si>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</si>
  <si>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</si>
  <si>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</si>
  <si>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</si>
  <si>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</si>
  <si>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</si>
  <si>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</si>
  <si>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</si>
  <si>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</si>
  <si>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</si>
  <si>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</si>
  <si>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</si>
  <si>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</si>
  <si>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</si>
  <si>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</si>
  <si>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</si>
  <si>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</si>
  <si>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</si>
  <si>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</si>
  <si>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</si>
  <si>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</si>
  <si>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</si>
  <si>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</si>
  <si>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</si>
  <si>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</si>
  <si>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</si>
  <si>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</si>
  <si>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</si>
  <si>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</si>
  <si>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</si>
  <si>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</si>
  <si>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</si>
  <si>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</si>
  <si>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</si>
  <si>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</si>
  <si>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</si>
  <si>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</si>
  <si>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</si>
  <si>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</si>
  <si>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</si>
  <si>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</si>
  <si>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</si>
  <si>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</si>
  <si>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</si>
  <si>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</si>
  <si>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</si>
  <si>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</si>
  <si>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</si>
  <si>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</si>
  <si>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</si>
  <si>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</si>
  <si>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</si>
  <si>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</si>
  <si>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</si>
  <si>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</si>
  <si>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</si>
  <si>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</si>
  <si>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</si>
  <si>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</si>
  <si>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</si>
  <si>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</si>
  <si>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</si>
  <si>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</si>
  <si>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</si>
  <si>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</si>
  <si>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</si>
  <si>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</si>
  <si>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</si>
  <si>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</si>
  <si>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</si>
  <si>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</si>
  <si>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</si>
  <si>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</si>
  <si>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</si>
  <si>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</si>
  <si>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</si>
  <si>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</si>
  <si>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</si>
  <si>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</si>
  <si>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</si>
  <si>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</si>
  <si>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</si>
  <si>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</si>
  <si>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</si>
  <si>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</si>
  <si>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</si>
  <si>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</si>
  <si>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</si>
  <si>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</si>
  <si>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</si>
  <si>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</si>
  <si>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</si>
  <si>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</si>
  <si>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</si>
  <si>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</si>
  <si>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</si>
  <si>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</si>
  <si>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</si>
  <si>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</si>
  <si>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</si>
  <si>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</si>
  <si>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</si>
  <si>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</si>
  <si>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</si>
  <si>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</si>
  <si>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</si>
  <si>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</si>
  <si>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</si>
  <si>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</si>
  <si>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</si>
  <si>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</si>
  <si>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</si>
  <si>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</si>
  <si>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</si>
  <si>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</si>
  <si>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</si>
  <si>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</si>
  <si>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</si>
  <si>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</si>
  <si>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</si>
  <si>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</si>
  <si>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</si>
  <si>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</si>
  <si>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</si>
  <si>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</si>
  <si>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</si>
  <si>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</si>
  <si>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</si>
  <si>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</si>
  <si>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</si>
  <si>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</si>
  <si>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</si>
  <si>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</si>
  <si>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</si>
  <si>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</si>
  <si>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</si>
  <si>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</si>
  <si>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</si>
  <si>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</si>
  <si>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</si>
  <si>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</si>
  <si>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</si>
  <si>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</si>
  <si>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</si>
  <si>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</si>
  <si>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</si>
  <si>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</si>
  <si>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</si>
  <si>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</si>
  <si>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</si>
  <si>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</si>
  <si>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</si>
  <si>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</si>
  <si>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</si>
  <si>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</si>
  <si>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</si>
  <si>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</si>
  <si>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</si>
  <si>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</si>
  <si>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</si>
  <si>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</si>
  <si>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</si>
  <si>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</si>
  <si>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</si>
  <si>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</si>
  <si>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</si>
  <si>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</si>
  <si>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</si>
  <si>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</si>
  <si>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</si>
  <si>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</si>
  <si>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</si>
  <si>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</si>
  <si>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</si>
  <si>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</si>
  <si>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</si>
  <si>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</si>
  <si>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</si>
  <si>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</si>
  <si>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</si>
  <si>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</si>
  <si>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</si>
  <si>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</si>
  <si>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</si>
  <si>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</si>
  <si>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</si>
  <si>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</si>
  <si>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</si>
  <si>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</si>
  <si>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</si>
  <si>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</si>
  <si>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</si>
  <si>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</si>
  <si>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</si>
  <si>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</si>
  <si>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</si>
  <si>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</si>
  <si>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</si>
  <si>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</si>
  <si>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</si>
  <si>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</si>
  <si>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</si>
  <si>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</si>
  <si>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</si>
  <si>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</si>
  <si>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</si>
  <si>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</si>
  <si>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</si>
  <si>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</si>
  <si>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</si>
  <si>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</si>
  <si>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</si>
  <si>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</si>
  <si>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</si>
  <si>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</si>
  <si>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</si>
  <si>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</si>
  <si>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</si>
  <si>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</si>
  <si>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</si>
  <si>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</si>
  <si>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</si>
  <si>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</si>
  <si>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</si>
  <si>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</si>
  <si>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</si>
  <si>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</si>
  <si>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</si>
  <si>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</si>
  <si>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</si>
  <si>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</si>
  <si>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</si>
  <si>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</si>
  <si>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</si>
  <si>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</si>
  <si>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</si>
  <si>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</si>
  <si>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</si>
  <si>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</si>
  <si>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</si>
  <si>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</si>
  <si>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</si>
  <si>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</si>
  <si>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</si>
  <si>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</si>
  <si>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</si>
  <si>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</si>
  <si>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</si>
  <si>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</si>
  <si>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</si>
  <si>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</si>
  <si>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</si>
  <si>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</si>
  <si>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</si>
  <si>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</si>
  <si>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</si>
  <si>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</si>
  <si>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</si>
  <si>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</si>
  <si>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</si>
  <si>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</si>
  <si>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</si>
  <si>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</si>
  <si>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</si>
  <si>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</si>
  <si>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</si>
  <si>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</si>
  <si>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</si>
  <si>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</si>
  <si>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</si>
  <si>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</si>
  <si>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</si>
  <si>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</si>
  <si>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</si>
  <si>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</si>
  <si>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</si>
  <si>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</si>
  <si>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</si>
  <si>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</si>
  <si>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</si>
  <si>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</si>
  <si>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</si>
  <si>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</si>
  <si>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</si>
  <si>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</si>
  <si>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</si>
  <si>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</si>
  <si>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</si>
  <si>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</si>
  <si>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</si>
  <si>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</si>
  <si>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</si>
  <si>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</si>
  <si>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</si>
  <si>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</si>
  <si>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</si>
  <si>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</si>
  <si>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</si>
  <si>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</si>
  <si>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</si>
  <si>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</si>
  <si>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</si>
  <si>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</si>
  <si>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</si>
  <si>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</si>
  <si>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</si>
  <si>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</si>
  <si>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</si>
  <si>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</si>
  <si>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</si>
  <si>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</si>
  <si>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</si>
  <si>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</si>
  <si>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</si>
  <si>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</si>
  <si>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</si>
  <si>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</si>
  <si>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</si>
  <si>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</si>
  <si>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</si>
  <si>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</si>
  <si>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</si>
  <si>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</si>
  <si>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</si>
  <si>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</si>
  <si>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</si>
  <si>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</si>
  <si>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</si>
  <si>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</si>
  <si>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</si>
  <si>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</si>
  <si>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</si>
  <si>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</si>
  <si>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</si>
  <si>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</si>
  <si>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</si>
  <si>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</si>
  <si>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</si>
  <si>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</si>
  <si>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</si>
  <si>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</si>
  <si>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</si>
  <si>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</si>
  <si>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</si>
  <si>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</si>
  <si>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</si>
  <si>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</si>
  <si>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</si>
  <si>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</si>
  <si>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</si>
  <si>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</si>
  <si>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</si>
  <si>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</si>
  <si>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</si>
  <si>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</si>
  <si>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</si>
  <si>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</si>
  <si>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</si>
  <si>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</si>
  <si>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</si>
  <si>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</si>
  <si>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</si>
  <si>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</si>
  <si>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</si>
  <si>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</si>
  <si>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</si>
  <si>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</si>
  <si>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</si>
  <si>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</si>
  <si>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</si>
  <si>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</si>
  <si>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</si>
  <si>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</si>
  <si>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</si>
  <si>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</si>
  <si>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</si>
  <si>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</si>
  <si>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</si>
  <si>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</si>
  <si>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</si>
  <si>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</si>
  <si>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</si>
  <si>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</si>
  <si>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</si>
  <si>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</si>
  <si>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</si>
  <si>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</si>
  <si>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</si>
  <si>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</si>
  <si>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</si>
  <si>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</si>
  <si>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</si>
  <si>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</si>
  <si>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</si>
  <si>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</si>
  <si>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</si>
  <si>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</si>
  <si>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</si>
  <si>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</si>
  <si>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</si>
  <si>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</si>
  <si>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</si>
  <si>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</si>
  <si>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</si>
  <si>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</si>
  <si>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</si>
  <si>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</si>
  <si>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</si>
  <si>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</si>
  <si>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</si>
  <si>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</si>
  <si>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</si>
  <si>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</si>
  <si>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</si>
  <si>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</si>
  <si>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</si>
  <si>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</si>
  <si>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</si>
  <si>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</si>
  <si>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</si>
  <si>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</si>
  <si>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</si>
  <si>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</si>
  <si>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</si>
  <si>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</si>
  <si>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</si>
  <si>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</si>
  <si>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</si>
  <si>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</si>
  <si>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</si>
  <si>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</si>
  <si>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</si>
  <si>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</si>
  <si>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</si>
  <si>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</si>
  <si>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</si>
  <si>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</si>
  <si>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</si>
  <si>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</si>
  <si>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</si>
  <si>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</si>
  <si>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</si>
  <si>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</si>
  <si>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</si>
  <si>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</si>
  <si>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</si>
  <si>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</si>
  <si>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</si>
  <si>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</si>
  <si>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</si>
  <si>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</si>
  <si>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</si>
  <si>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</si>
  <si>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</si>
  <si>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</si>
  <si>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</si>
  <si>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</si>
  <si>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</si>
  <si>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</si>
  <si>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</si>
  <si>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</si>
  <si>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</si>
  <si>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</si>
  <si>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</si>
  <si>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</si>
  <si>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</si>
  <si>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</si>
  <si>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</si>
  <si>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</si>
  <si>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</si>
  <si>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</si>
  <si>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</si>
  <si>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</si>
  <si>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</si>
  <si>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</si>
  <si>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</si>
  <si>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</si>
  <si>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</si>
  <si>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</si>
  <si>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</si>
  <si>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</si>
  <si>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</si>
  <si>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</si>
  <si>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</si>
  <si>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</si>
  <si>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</si>
  <si>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</si>
  <si>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</si>
  <si>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</si>
  <si>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</si>
  <si>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</si>
  <si>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</si>
  <si>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</si>
  <si>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</si>
  <si>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</si>
  <si>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</si>
  <si>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</si>
  <si>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</si>
  <si>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</si>
  <si>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</si>
  <si>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</si>
  <si>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</si>
  <si>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</si>
  <si>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</si>
  <si>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</si>
  <si>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</si>
  <si>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</si>
  <si>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</si>
  <si>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</si>
  <si>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</si>
  <si>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</si>
  <si>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</si>
  <si>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</si>
  <si>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</si>
  <si>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</si>
  <si>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</si>
  <si>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</si>
  <si>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</si>
  <si>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</si>
  <si>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</si>
  <si>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</si>
  <si>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</si>
  <si>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</si>
  <si>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</si>
  <si>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</si>
  <si>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</si>
  <si>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</si>
  <si>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</si>
  <si>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</si>
  <si>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</si>
  <si>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</si>
  <si>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</si>
  <si>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</si>
  <si>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</si>
  <si>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</si>
  <si>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</si>
  <si>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</si>
  <si>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</si>
  <si>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</si>
  <si>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</si>
  <si>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</si>
  <si>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</si>
  <si>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</si>
  <si>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</si>
  <si>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</si>
  <si>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</si>
  <si>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</si>
  <si>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</si>
  <si>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</si>
  <si>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</si>
  <si>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</si>
  <si>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</si>
  <si>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</si>
  <si>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</si>
  <si>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</si>
  <si>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</si>
  <si>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</si>
  <si>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</si>
  <si>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</si>
  <si>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</si>
  <si>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</si>
  <si>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</si>
  <si>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</si>
  <si>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</si>
  <si>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</si>
  <si>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</si>
  <si>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</si>
  <si>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</si>
  <si>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</si>
  <si>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</si>
  <si>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</si>
  <si>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</si>
  <si>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</si>
  <si>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</si>
  <si>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</si>
  <si>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</si>
  <si>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</si>
  <si>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</si>
  <si>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</si>
  <si>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</si>
  <si>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</si>
  <si>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</si>
  <si>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</si>
  <si>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</si>
  <si>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</si>
  <si>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</si>
  <si>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</si>
  <si>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</si>
  <si>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</si>
  <si>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</si>
  <si>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</si>
  <si>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</si>
  <si>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</si>
  <si>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</si>
  <si>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</si>
  <si>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</si>
  <si>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</si>
  <si>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</si>
  <si>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</si>
  <si>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</si>
  <si>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</si>
  <si>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</si>
  <si>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</si>
  <si>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</si>
  <si>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</si>
  <si>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</si>
  <si>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</si>
  <si>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</si>
  <si>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</si>
  <si>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</si>
  <si>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</si>
  <si>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</si>
  <si>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</si>
  <si>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</si>
  <si>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</si>
  <si>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</si>
  <si>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</si>
  <si>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</si>
  <si>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</si>
  <si>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</si>
  <si>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</si>
  <si>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</si>
  <si>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</si>
  <si>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</si>
  <si>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</si>
  <si>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</si>
  <si>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</si>
  <si>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</si>
  <si>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</si>
  <si>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</si>
  <si>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</si>
  <si>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</si>
  <si>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</si>
  <si>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</si>
  <si>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</si>
  <si>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</si>
  <si>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</si>
  <si>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</si>
  <si>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</si>
  <si>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</si>
  <si>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</si>
  <si>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</si>
  <si>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</si>
  <si>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</si>
  <si>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</si>
  <si>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</si>
  <si>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</si>
  <si>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</si>
  <si>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</si>
  <si>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</si>
  <si>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</si>
  <si>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</si>
  <si>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</si>
  <si>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</si>
  <si>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</si>
  <si>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</si>
  <si>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</si>
  <si>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</si>
  <si>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</si>
  <si>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</si>
  <si>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</si>
  <si>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</si>
  <si>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</si>
  <si>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</si>
  <si>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</si>
  <si>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</si>
  <si>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</si>
  <si>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</si>
  <si>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</si>
  <si>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</si>
  <si>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</si>
  <si>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</si>
  <si>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</si>
  <si>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</si>
  <si>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</si>
  <si>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</si>
  <si>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</si>
  <si>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</si>
  <si>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</si>
  <si>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</si>
  <si>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</si>
  <si>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</si>
  <si>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</si>
  <si>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</si>
  <si>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</si>
  <si>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</si>
  <si>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</si>
  <si>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</si>
  <si>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</si>
  <si>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</si>
  <si>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</si>
  <si>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</si>
  <si>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</si>
  <si>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</si>
  <si>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</si>
  <si>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</si>
  <si>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</si>
  <si>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</si>
  <si>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</si>
  <si>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</si>
  <si>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</si>
  <si>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</si>
  <si>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</si>
  <si>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</si>
  <si>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</si>
  <si>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</si>
  <si>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</si>
  <si>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</si>
  <si>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</si>
  <si>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</si>
  <si>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</si>
  <si>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</si>
  <si>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</si>
  <si>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</si>
  <si>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</si>
  <si>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</si>
  <si>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</si>
  <si>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</si>
  <si>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</si>
  <si>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</si>
  <si>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</si>
  <si>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</si>
  <si>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</si>
  <si>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</si>
  <si>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</si>
  <si>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</si>
  <si>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</si>
  <si>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</si>
  <si>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</si>
  <si>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</si>
  <si>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</si>
  <si>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</si>
  <si>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</si>
  <si>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</si>
  <si>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</si>
  <si>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</si>
  <si>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</si>
  <si>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</si>
  <si>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</si>
  <si>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</si>
  <si>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</si>
  <si>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</si>
  <si>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</si>
  <si>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</si>
  <si>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</si>
  <si>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</si>
  <si>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</si>
  <si>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</si>
  <si>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</si>
  <si>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</si>
  <si>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</si>
  <si>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</si>
  <si>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</si>
  <si>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</si>
  <si>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</si>
  <si>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</si>
  <si>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</si>
  <si>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</si>
  <si>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</si>
  <si>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</si>
  <si>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</si>
  <si>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</si>
  <si>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</si>
  <si>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</si>
  <si>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</si>
  <si>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</si>
  <si>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</si>
  <si>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</si>
  <si>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</si>
  <si>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</si>
  <si>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</si>
  <si>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</si>
  <si>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</si>
  <si>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</si>
  <si>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</si>
  <si>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</si>
  <si>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</si>
  <si>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</si>
  <si>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</si>
  <si>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</si>
  <si>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</si>
  <si>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</si>
  <si>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</si>
  <si>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</si>
  <si>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</si>
  <si>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</si>
  <si>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</si>
  <si>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</si>
  <si>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</si>
  <si>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</si>
  <si>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</si>
  <si>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</si>
  <si>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</si>
  <si>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</si>
  <si>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</si>
  <si>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</si>
  <si>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</si>
  <si>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</si>
  <si>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</si>
  <si>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</si>
  <si>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</si>
  <si>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</si>
  <si>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</si>
  <si>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</si>
  <si>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</si>
  <si>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</si>
  <si>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</si>
  <si>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</si>
  <si>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</si>
  <si>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</si>
  <si>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</si>
  <si>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</si>
  <si>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</si>
  <si>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</si>
  <si>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</si>
  <si>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</si>
  <si>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</si>
  <si>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</si>
  <si>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</si>
  <si>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</si>
  <si>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</si>
  <si>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</si>
  <si>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</si>
  <si>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</si>
  <si>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</si>
  <si>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</si>
  <si>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</si>
  <si>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</si>
  <si>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</si>
  <si>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</si>
  <si>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</si>
  <si>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</si>
  <si>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</si>
  <si>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</si>
  <si>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</si>
  <si>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</si>
  <si>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</si>
  <si>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</si>
  <si>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</si>
  <si>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</si>
  <si>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</si>
  <si>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</si>
  <si>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</si>
  <si>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</si>
  <si>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</si>
  <si>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</si>
  <si>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</si>
  <si>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</si>
  <si>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</si>
  <si>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</si>
  <si>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</si>
  <si>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</si>
  <si>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</si>
  <si>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</si>
  <si>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</si>
  <si>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</si>
  <si>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</si>
  <si>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</si>
  <si>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</si>
  <si>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</si>
  <si>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</si>
  <si>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</si>
  <si>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</si>
  <si>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</si>
  <si>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</si>
  <si>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</si>
  <si>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</si>
  <si>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</si>
  <si>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</si>
  <si>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</si>
  <si>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</si>
  <si>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</si>
  <si>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</si>
  <si>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</si>
  <si>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</si>
  <si>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</si>
  <si>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</si>
  <si>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</si>
  <si>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</si>
  <si>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</si>
  <si>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</si>
  <si>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</si>
  <si>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</si>
  <si>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</si>
  <si>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</si>
  <si>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</si>
  <si>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</si>
  <si>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</si>
  <si>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</si>
  <si>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</si>
  <si>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</si>
  <si>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</si>
  <si>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</si>
  <si>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</si>
  <si>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</si>
  <si>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</si>
  <si>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</si>
  <si>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</si>
  <si>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</si>
  <si>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</si>
  <si>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</si>
  <si>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</si>
  <si>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</si>
  <si>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</si>
  <si>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</si>
  <si>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</si>
  <si>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</si>
  <si>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</si>
  <si>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</si>
  <si>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</si>
  <si>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</si>
  <si>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</si>
  <si>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</si>
  <si>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</si>
  <si>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</si>
  <si>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</si>
  <si>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</si>
  <si>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</si>
  <si>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</si>
  <si>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</si>
  <si>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</si>
  <si>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</si>
  <si>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</si>
  <si>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</si>
  <si>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</si>
  <si>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</si>
  <si>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</si>
  <si>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</si>
  <si>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</si>
  <si>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</si>
  <si>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</si>
  <si>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</si>
  <si>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</si>
  <si>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</si>
  <si>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</si>
  <si>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</si>
  <si>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</si>
  <si>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</si>
  <si>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</si>
  <si>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</si>
  <si>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</si>
  <si>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</si>
  <si>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</si>
  <si>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</si>
  <si>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</si>
  <si>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</si>
  <si>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</si>
  <si>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</si>
  <si>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</si>
  <si>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</si>
  <si>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</si>
  <si>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</si>
  <si>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</si>
  <si>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</si>
  <si>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</si>
  <si>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</si>
  <si>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</si>
  <si>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</si>
  <si>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</si>
  <si>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</si>
  <si>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</si>
  <si>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</si>
  <si>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</si>
  <si>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</si>
  <si>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</si>
  <si>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</si>
  <si>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</si>
  <si>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</si>
  <si>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</si>
  <si>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</si>
  <si>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</si>
  <si>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</si>
  <si>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</si>
  <si>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</si>
  <si>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</si>
  <si>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</si>
  <si>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</si>
  <si>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</si>
  <si>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</si>
  <si>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</si>
  <si>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</si>
  <si>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</si>
  <si>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</si>
  <si>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</si>
  <si>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</si>
  <si>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</si>
  <si>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</si>
  <si>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</si>
  <si>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</si>
  <si>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</si>
  <si>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</si>
  <si>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</si>
  <si>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</si>
  <si>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</si>
  <si>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</si>
  <si>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</si>
  <si>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</si>
  <si>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</si>
  <si>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</si>
  <si>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</si>
  <si>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</si>
  <si>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</si>
  <si>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</si>
  <si>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</si>
  <si>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</si>
  <si>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</si>
  <si>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</si>
  <si>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</si>
  <si>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</si>
  <si>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</si>
  <si>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</si>
  <si>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</si>
  <si>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</si>
  <si>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</si>
  <si>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</si>
  <si>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</si>
  <si>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</si>
  <si>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</si>
  <si>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</si>
  <si>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</si>
  <si>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</si>
  <si>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</si>
  <si>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</si>
  <si>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</si>
  <si>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</si>
  <si>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</si>
  <si>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</si>
  <si>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</si>
  <si>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</si>
  <si>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</si>
  <si>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</si>
  <si>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</si>
  <si>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</si>
  <si>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</si>
  <si>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</si>
  <si>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</si>
  <si>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</si>
  <si>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</si>
  <si>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</si>
  <si>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</si>
  <si>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</si>
  <si>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</si>
  <si>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</si>
  <si>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</si>
  <si>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</si>
  <si>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</si>
  <si>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</si>
  <si>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</si>
  <si>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</si>
  <si>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</si>
  <si>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</si>
  <si>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</si>
  <si>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</si>
  <si>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</si>
  <si>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</si>
  <si>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</si>
  <si>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</si>
  <si>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</si>
  <si>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</si>
  <si>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</si>
  <si>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</si>
  <si>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</si>
  <si>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</si>
  <si>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</si>
  <si>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</si>
  <si>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</si>
  <si>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</si>
  <si>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</si>
  <si>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</si>
  <si>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</si>
  <si>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</si>
  <si>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</si>
  <si>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</si>
  <si>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</si>
  <si>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</si>
  <si>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</si>
  <si>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</si>
  <si>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</si>
  <si>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</si>
  <si>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</si>
  <si>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</si>
  <si>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</si>
  <si>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</si>
  <si>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</si>
  <si>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</si>
  <si>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</si>
  <si>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</si>
  <si>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</si>
  <si>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</si>
  <si>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</si>
  <si>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</si>
  <si>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</si>
  <si>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</si>
  <si>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</si>
  <si>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</si>
  <si>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</si>
  <si>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</si>
  <si>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</si>
  <si>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</si>
  <si>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</si>
  <si>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</si>
  <si>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</si>
  <si>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</si>
  <si>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</si>
  <si>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</si>
  <si>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</si>
  <si>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</si>
  <si>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</si>
  <si>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</si>
  <si>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</si>
  <si>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</si>
  <si>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</si>
  <si>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</si>
  <si>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</si>
  <si>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</si>
  <si>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</si>
  <si>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</si>
  <si>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</si>
  <si>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</si>
  <si>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</si>
  <si>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</si>
  <si>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</si>
  <si>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</si>
  <si>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</si>
  <si>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</si>
  <si>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</si>
  <si>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</si>
  <si>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</si>
  <si>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</si>
  <si>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</si>
  <si>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</si>
  <si>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</si>
  <si>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</si>
  <si>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</si>
  <si>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</si>
  <si>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</si>
  <si>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</si>
  <si>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</si>
  <si>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</si>
  <si>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</si>
  <si>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</si>
  <si>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</si>
  <si>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</si>
  <si>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</si>
  <si>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</si>
  <si>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</si>
  <si>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</si>
  <si>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</si>
  <si>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</si>
  <si>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</si>
  <si>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</si>
  <si>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</si>
  <si>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</si>
  <si>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</si>
  <si>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</si>
  <si>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</si>
  <si>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</si>
  <si>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</si>
  <si>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</si>
  <si>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</si>
  <si>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</si>
  <si>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</si>
  <si>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</si>
  <si>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</si>
  <si>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</si>
  <si>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</si>
  <si>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</si>
  <si>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</si>
  <si>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</si>
  <si>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</si>
  <si>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</si>
  <si>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</si>
  <si>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</si>
  <si>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</si>
  <si>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</si>
  <si>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</si>
  <si>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</si>
  <si>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</si>
  <si>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</si>
  <si>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</si>
  <si>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</si>
  <si>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</si>
  <si>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</si>
  <si>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</si>
  <si>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</si>
  <si>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</si>
  <si>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</si>
  <si>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</si>
  <si>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</si>
  <si>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</si>
  <si>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</si>
  <si>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</si>
  <si>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</si>
  <si>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</si>
  <si>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</si>
  <si>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</si>
  <si>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</si>
  <si>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</si>
  <si>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</si>
  <si>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</si>
  <si>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</si>
  <si>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</si>
  <si>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</si>
  <si>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</si>
  <si>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</si>
  <si>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</si>
  <si>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</si>
  <si>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</si>
  <si>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</si>
  <si>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</si>
  <si>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</si>
  <si>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</si>
  <si>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</si>
  <si>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</si>
  <si>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</si>
  <si>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</si>
  <si>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</si>
  <si>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</si>
  <si>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</si>
  <si>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</si>
  <si>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</si>
  <si>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</si>
  <si>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</si>
  <si>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</si>
  <si>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</si>
  <si>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</si>
  <si>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</si>
  <si>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</si>
  <si>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</si>
  <si>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</si>
  <si>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</si>
  <si>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</si>
  <si>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</si>
  <si>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</si>
  <si>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</si>
  <si>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</si>
  <si>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</si>
  <si>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</si>
  <si>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</si>
  <si>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</si>
  <si>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</si>
  <si>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</si>
  <si>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</si>
  <si>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</si>
  <si>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</si>
  <si>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</si>
  <si>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</si>
  <si>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</si>
  <si>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</si>
  <si>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</si>
  <si>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</si>
  <si>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</si>
  <si>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</si>
  <si>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</si>
  <si>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</si>
  <si>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</si>
  <si>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</si>
  <si>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</si>
  <si>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</si>
  <si>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</si>
  <si>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</si>
  <si>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</si>
  <si>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</si>
  <si>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</si>
  <si>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</si>
  <si>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</si>
  <si>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</si>
  <si>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</si>
  <si>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</si>
  <si>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</si>
  <si>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</si>
  <si>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</si>
  <si>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</si>
  <si>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</si>
  <si>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</si>
  <si>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</si>
  <si>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</si>
  <si>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</si>
  <si>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</si>
  <si>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</si>
  <si>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</si>
  <si>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</si>
  <si>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</si>
  <si>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</si>
  <si>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</si>
  <si>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</si>
  <si>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</si>
  <si>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</si>
  <si>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</si>
  <si>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</si>
  <si>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</si>
  <si>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</si>
  <si>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</si>
  <si>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</si>
  <si>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</si>
  <si>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</si>
  <si>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</si>
  <si>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</si>
  <si>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</si>
  <si>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</si>
  <si>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</si>
  <si>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</si>
  <si>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</si>
  <si>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</si>
  <si>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</si>
  <si>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</si>
  <si>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</si>
  <si>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</si>
  <si>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</si>
  <si>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</si>
  <si>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</si>
  <si>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</si>
  <si>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</si>
  <si>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</si>
  <si>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</si>
  <si>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</si>
  <si>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</si>
  <si>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</si>
  <si>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</si>
  <si>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</si>
  <si>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</si>
  <si>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</si>
  <si>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</si>
  <si>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</si>
  <si>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</si>
  <si>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</si>
  <si>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</si>
  <si>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</si>
  <si>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</si>
  <si>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</si>
  <si>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</si>
  <si>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</si>
  <si>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</si>
  <si>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</si>
  <si>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</si>
  <si>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</si>
  <si>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</si>
  <si>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</si>
  <si>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</si>
  <si>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</si>
  <si>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</si>
  <si>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</si>
  <si>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</si>
  <si>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</si>
  <si>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</si>
  <si>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</si>
  <si>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</si>
  <si>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</si>
  <si>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</si>
  <si>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</si>
  <si>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</si>
  <si>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</si>
  <si>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</si>
  <si>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</si>
  <si>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</si>
  <si>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</si>
  <si>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</si>
  <si>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</si>
  <si>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</si>
  <si>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</si>
  <si>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</si>
  <si>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</si>
  <si>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</si>
  <si>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</si>
  <si>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</si>
  <si>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</si>
  <si>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</si>
  <si>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</si>
  <si>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</si>
  <si>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</si>
  <si>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</si>
  <si>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</si>
  <si>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</si>
  <si>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</si>
  <si>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</si>
  <si>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</si>
  <si>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</si>
  <si>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</si>
  <si>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</si>
  <si>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</si>
  <si>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</si>
  <si>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</si>
  <si>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</si>
  <si>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</si>
  <si>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</si>
  <si>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</si>
  <si>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</si>
  <si>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</si>
  <si>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</si>
  <si>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</si>
  <si>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</si>
  <si>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</si>
  <si>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</si>
  <si>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</si>
  <si>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</si>
  <si>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</si>
  <si>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</si>
  <si>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</si>
  <si>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</si>
  <si>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</si>
  <si>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</si>
  <si>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</si>
  <si>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</si>
  <si>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</si>
  <si>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</si>
  <si>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</si>
  <si>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</si>
  <si>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</si>
  <si>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</si>
  <si>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</si>
  <si>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</si>
  <si>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</si>
  <si>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</si>
  <si>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</si>
  <si>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</si>
  <si>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</si>
  <si>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</si>
  <si>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</si>
  <si>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</si>
  <si>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</si>
  <si>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</si>
  <si>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</si>
  <si>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</si>
  <si>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</si>
  <si>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</si>
  <si>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</si>
  <si>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</si>
  <si>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</si>
  <si>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</si>
  <si>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</si>
  <si>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</si>
  <si>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</si>
  <si>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</si>
  <si>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</si>
  <si>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</si>
  <si>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</si>
  <si>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</si>
  <si>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</si>
  <si>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</si>
  <si>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</si>
  <si>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</si>
  <si>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</si>
  <si>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</si>
  <si>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</si>
  <si>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</si>
  <si>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</si>
  <si>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</si>
  <si>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</si>
  <si>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</si>
  <si>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</si>
  <si>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</si>
  <si>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</si>
  <si>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</si>
  <si>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</si>
  <si>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</si>
  <si>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</si>
  <si>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</si>
  <si>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</si>
  <si>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</si>
  <si>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</si>
  <si>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</si>
  <si>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</si>
  <si>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</si>
  <si>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</si>
  <si>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</si>
  <si>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</si>
  <si>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</si>
  <si>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</si>
  <si>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</si>
  <si>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</si>
  <si>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</si>
  <si>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</si>
  <si>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</si>
  <si>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</si>
  <si>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</si>
  <si>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</si>
  <si>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</si>
  <si>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</si>
  <si>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</si>
  <si>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</si>
  <si>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</si>
  <si>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</si>
  <si>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</si>
  <si>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</si>
  <si>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</si>
  <si>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</si>
  <si>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</si>
  <si>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</si>
  <si>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</si>
  <si>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</si>
  <si>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</si>
  <si>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</si>
  <si>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</si>
  <si>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</si>
  <si>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</si>
  <si>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</si>
  <si>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</si>
  <si>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</si>
  <si>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</si>
  <si>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</si>
  <si>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</si>
  <si>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</si>
  <si>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</si>
  <si>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</si>
  <si>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</si>
  <si>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</si>
  <si>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</si>
  <si>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</si>
  <si>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</si>
  <si>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</si>
  <si>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</si>
  <si>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</si>
  <si>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</si>
  <si>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</si>
  <si>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</si>
  <si>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</si>
  <si>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</si>
  <si>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</si>
  <si>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</si>
  <si>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</si>
  <si>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</si>
  <si>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</si>
  <si>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</si>
  <si>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</si>
  <si>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</si>
  <si>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</si>
  <si>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</si>
  <si>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</si>
  <si>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</si>
  <si>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</si>
  <si>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</si>
  <si>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</si>
  <si>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</si>
  <si>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</si>
  <si>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</si>
  <si>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</si>
  <si>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</si>
  <si>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</si>
  <si>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</si>
  <si>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</si>
  <si>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</si>
  <si>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</si>
  <si>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</si>
  <si>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</si>
  <si>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</si>
  <si>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</si>
  <si>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</si>
  <si>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</si>
  <si>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</si>
  <si>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</si>
  <si>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</si>
  <si>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</si>
  <si>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</si>
  <si>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</si>
  <si>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</si>
  <si>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</si>
  <si>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</si>
  <si>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</si>
  <si>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</si>
  <si>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</si>
  <si>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</si>
  <si>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</si>
  <si>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</si>
  <si>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</si>
  <si>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</si>
  <si>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</si>
  <si>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</si>
  <si>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</si>
  <si>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</si>
  <si>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</si>
  <si>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</si>
  <si>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</si>
  <si>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</si>
  <si>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</si>
  <si>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</si>
  <si>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</si>
  <si>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</si>
  <si>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</si>
  <si>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</si>
  <si>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</si>
  <si>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</si>
  <si>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</si>
  <si>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</si>
  <si>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</si>
  <si>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</si>
  <si>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</si>
  <si>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</si>
  <si>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</si>
  <si>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</si>
  <si>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</si>
  <si>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</si>
  <si>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</si>
  <si>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</si>
  <si>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</si>
  <si>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</si>
  <si>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</si>
  <si>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</si>
  <si>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</si>
  <si>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</si>
  <si>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</si>
  <si>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</si>
  <si>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</si>
  <si>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</si>
  <si>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</si>
  <si>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</si>
  <si>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</si>
  <si>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</si>
  <si>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</si>
  <si>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</si>
  <si>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</si>
  <si>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</si>
  <si>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</si>
  <si>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</si>
  <si>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</si>
  <si>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</si>
  <si>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</si>
  <si>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</si>
  <si>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</si>
  <si>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</si>
  <si>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</si>
  <si>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</si>
  <si>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</si>
  <si>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</si>
  <si>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</si>
  <si>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</si>
  <si>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</si>
  <si>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</si>
  <si>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</si>
  <si>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</si>
  <si>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</si>
  <si>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</si>
  <si>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</si>
  <si>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</si>
  <si>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</si>
  <si>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</si>
  <si>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</si>
  <si>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</si>
  <si>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</si>
  <si>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</si>
  <si>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</si>
  <si>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</si>
  <si>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</si>
  <si>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</si>
  <si>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</si>
  <si>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</si>
  <si>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</si>
  <si>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</si>
  <si>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</si>
  <si>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</si>
  <si>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</si>
  <si>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</si>
  <si>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</si>
  <si>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</si>
  <si>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</si>
  <si>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</si>
  <si>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</si>
  <si>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</si>
  <si>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</si>
  <si>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</si>
  <si>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</si>
  <si>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</si>
  <si>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</si>
  <si>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</si>
  <si>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</si>
  <si>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</si>
  <si>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</si>
  <si>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</si>
  <si>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</si>
  <si>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</si>
  <si>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</si>
  <si>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</si>
  <si>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</si>
  <si>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</si>
  <si>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</si>
  <si>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</si>
  <si>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</si>
  <si>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</si>
  <si>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</si>
  <si>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</si>
  <si>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</si>
  <si>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</si>
  <si>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</si>
  <si>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</si>
  <si>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</si>
  <si>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</si>
  <si>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</si>
  <si>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</si>
  <si>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</si>
  <si>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</si>
  <si>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</si>
  <si>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</si>
  <si>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</si>
  <si>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</si>
  <si>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</si>
  <si>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</si>
  <si>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</si>
  <si>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</si>
  <si>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</si>
  <si>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</si>
  <si>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</si>
  <si>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</si>
  <si>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</si>
  <si>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</si>
  <si>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</si>
  <si>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</si>
  <si>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</si>
  <si>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</si>
  <si>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</si>
  <si>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</si>
  <si>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</si>
  <si>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</si>
  <si>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</si>
  <si>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</si>
  <si>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</si>
  <si>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</si>
  <si>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</si>
  <si>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</si>
  <si>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</si>
  <si>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</si>
  <si>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</si>
  <si>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</si>
  <si>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</si>
  <si>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</si>
  <si>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</si>
  <si>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</si>
  <si>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</si>
  <si>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</si>
  <si>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</si>
  <si>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</si>
  <si>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</si>
  <si>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</si>
  <si>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</si>
  <si>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</si>
  <si>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</si>
  <si>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</si>
  <si>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</si>
  <si>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</si>
  <si>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</si>
  <si>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</si>
  <si>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</si>
  <si>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</si>
  <si>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</si>
  <si>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</si>
  <si>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</si>
  <si>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</si>
  <si>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</si>
  <si>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</si>
  <si>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</si>
  <si>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</si>
  <si>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</si>
  <si>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</si>
  <si>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</si>
  <si>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</si>
  <si>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</si>
  <si>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</si>
  <si>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</si>
  <si>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</si>
  <si>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</si>
  <si>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</si>
  <si>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</si>
  <si>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</si>
  <si>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</si>
  <si>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</si>
  <si>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</si>
  <si>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</si>
  <si>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</si>
  <si>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</si>
  <si>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</si>
  <si>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</si>
  <si>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</si>
  <si>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</si>
  <si>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</si>
  <si>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</si>
  <si>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</si>
  <si>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</si>
  <si>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</si>
  <si>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</si>
  <si>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</si>
  <si>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</si>
  <si>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</si>
  <si>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</si>
  <si>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</si>
  <si>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</si>
  <si>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</si>
  <si>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</si>
  <si>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</si>
  <si>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</si>
  <si>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</si>
  <si>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</si>
  <si>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</si>
  <si>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</si>
  <si>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</si>
  <si>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</si>
  <si>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</si>
  <si>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</si>
  <si>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</si>
  <si>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</si>
  <si>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</si>
  <si>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</si>
  <si>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</si>
  <si>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</si>
  <si>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</si>
  <si>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</si>
  <si>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</si>
  <si>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</si>
  <si>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</si>
  <si>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</si>
  <si>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</si>
  <si>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</si>
  <si>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</si>
  <si>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</si>
  <si>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</si>
  <si>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</si>
  <si>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</si>
  <si>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</si>
  <si>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</si>
  <si>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</si>
  <si>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</si>
  <si>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</si>
  <si>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</si>
  <si>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</si>
  <si>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</si>
  <si>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</si>
  <si>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</si>
  <si>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</si>
  <si>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</si>
  <si>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</si>
  <si>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</si>
  <si>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</si>
  <si>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</si>
  <si>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</si>
  <si>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</si>
  <si>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</si>
  <si>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</si>
  <si>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</si>
  <si>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</si>
  <si>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</si>
  <si>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</si>
  <si>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</si>
  <si>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</si>
  <si>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</si>
  <si>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</si>
  <si>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</si>
  <si>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</si>
  <si>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</si>
  <si>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</si>
  <si>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</si>
  <si>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</si>
  <si>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</si>
  <si>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</si>
  <si>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</si>
  <si>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</si>
  <si>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</si>
  <si>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</si>
  <si>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</si>
  <si>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</si>
  <si>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</si>
  <si>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</si>
  <si>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</si>
  <si>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</si>
  <si>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</si>
  <si>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</si>
  <si>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</si>
  <si>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</si>
  <si>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</si>
  <si>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</si>
  <si>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</si>
  <si>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</si>
  <si>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</si>
  <si>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</si>
  <si>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</si>
  <si>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</si>
  <si>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</si>
  <si>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</si>
  <si>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</si>
  <si>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</si>
  <si>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</si>
  <si>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</si>
  <si>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</si>
  <si>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</si>
  <si>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</si>
  <si>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</si>
  <si>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</si>
  <si>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</si>
  <si>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</si>
  <si>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</si>
  <si>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</si>
  <si>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</si>
  <si>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</si>
  <si>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</si>
  <si>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</si>
  <si>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</si>
  <si>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</si>
  <si>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</si>
  <si>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</si>
  <si>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</si>
  <si>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</si>
  <si>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</si>
  <si>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</si>
  <si>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</si>
  <si>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</si>
  <si>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</si>
  <si>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</si>
  <si>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</si>
  <si>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</si>
  <si>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</si>
  <si>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</si>
  <si>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</si>
  <si>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</si>
  <si>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</si>
  <si>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</si>
  <si>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</si>
  <si>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</si>
  <si>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</si>
  <si>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</si>
  <si>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</si>
  <si>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</si>
  <si>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</si>
  <si>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</si>
  <si>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</si>
  <si>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</si>
  <si>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</si>
  <si>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</si>
  <si>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</si>
  <si>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</si>
  <si>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</si>
  <si>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</si>
  <si>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</si>
  <si>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</si>
  <si>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</si>
  <si>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</si>
  <si>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</si>
  <si>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</si>
  <si>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</si>
  <si>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</si>
  <si>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</si>
  <si>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</si>
  <si>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</si>
  <si>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</si>
  <si>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</si>
  <si>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</si>
  <si>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</si>
  <si>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</si>
  <si>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</si>
  <si>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</si>
  <si>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</si>
  <si>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</si>
  <si>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</si>
  <si>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</si>
  <si>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</si>
  <si>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</si>
  <si>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</si>
  <si>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</si>
  <si>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</si>
  <si>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</si>
  <si>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</si>
  <si>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</si>
  <si>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</si>
  <si>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</si>
  <si>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</si>
  <si>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</si>
  <si>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</si>
  <si>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</si>
  <si>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</si>
  <si>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</si>
  <si>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</si>
  <si>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</si>
  <si>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</si>
  <si>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</si>
  <si>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</si>
  <si>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</si>
  <si>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</si>
  <si>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</si>
  <si>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</si>
  <si>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</si>
  <si>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</si>
  <si>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</si>
  <si>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</si>
  <si>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</si>
  <si>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</si>
  <si>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</si>
  <si>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</si>
  <si>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</si>
  <si>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</si>
  <si>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</si>
  <si>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</si>
  <si>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</si>
  <si>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</si>
  <si>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</si>
  <si>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</si>
  <si>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</si>
  <si>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</si>
  <si>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</si>
  <si>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</si>
  <si>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</si>
  <si>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</si>
  <si>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</si>
  <si>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</si>
  <si>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</si>
  <si>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</si>
  <si>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</si>
  <si>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</si>
  <si>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</si>
  <si>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</si>
  <si>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</si>
  <si>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</si>
  <si>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</si>
  <si>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</si>
  <si>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</si>
  <si>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</si>
  <si>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</si>
  <si>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</si>
  <si>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</si>
  <si>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</si>
  <si>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</si>
  <si>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</si>
  <si>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</si>
  <si>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</si>
  <si>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</si>
  <si>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</si>
  <si>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</si>
  <si>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</si>
  <si>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</si>
  <si>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</si>
  <si>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</si>
  <si>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</si>
  <si>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</si>
  <si>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</si>
  <si>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</si>
  <si>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</si>
  <si>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</si>
  <si>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</si>
  <si>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</si>
  <si>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</si>
  <si>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</si>
  <si>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</si>
  <si>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</si>
  <si>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</si>
  <si>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</si>
  <si>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</si>
  <si>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</si>
  <si>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</si>
  <si>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</si>
  <si>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</si>
  <si>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</si>
  <si>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</si>
  <si>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</si>
  <si>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</si>
  <si>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</si>
  <si>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</si>
  <si>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</si>
  <si>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</si>
  <si>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</si>
  <si>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</si>
  <si>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</si>
  <si>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</si>
  <si>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</si>
  <si>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</si>
  <si>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</si>
  <si>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</si>
  <si>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</si>
  <si>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</si>
  <si>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</si>
  <si>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</si>
  <si>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</si>
  <si>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</si>
  <si>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</si>
  <si>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</si>
  <si>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</si>
  <si>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</si>
  <si>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</si>
  <si>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</si>
  <si>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</si>
  <si>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</si>
  <si>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</si>
  <si>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</si>
  <si>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</si>
  <si>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</si>
  <si>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</si>
  <si>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</si>
  <si>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</si>
  <si>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</si>
  <si>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</si>
  <si>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</si>
  <si>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</si>
  <si>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</si>
  <si>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</si>
  <si>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</si>
  <si>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</si>
  <si>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</si>
  <si>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</si>
  <si>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</si>
  <si>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</si>
  <si>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</si>
  <si>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</si>
  <si>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</si>
  <si>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</si>
  <si>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</si>
  <si>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</si>
  <si>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</si>
  <si>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</si>
  <si>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</si>
  <si>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</si>
  <si>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</si>
  <si>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</si>
  <si>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</si>
  <si>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</si>
  <si>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</si>
  <si>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</si>
  <si>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</si>
  <si>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</si>
  <si>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</si>
  <si>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</si>
  <si>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</si>
  <si>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</si>
  <si>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</si>
  <si>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</si>
  <si>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</si>
  <si>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</si>
  <si>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</si>
  <si>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</si>
  <si>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</si>
  <si>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</si>
  <si>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</si>
  <si>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</si>
  <si>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</si>
  <si>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</si>
  <si>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</si>
  <si>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</si>
  <si>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</si>
  <si>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</si>
  <si>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</si>
  <si>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</si>
  <si>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</si>
  <si>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</si>
  <si>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</si>
  <si>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</si>
  <si>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</si>
  <si>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</si>
  <si>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</si>
  <si>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</si>
  <si>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</si>
  <si>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</si>
  <si>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</si>
  <si>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</si>
  <si>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</si>
  <si>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</si>
  <si>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</si>
  <si>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</si>
  <si>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</si>
  <si>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</si>
  <si>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</si>
  <si>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</si>
  <si>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</si>
  <si>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</si>
  <si>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</si>
  <si>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</si>
  <si>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</si>
  <si>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</si>
  <si>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</si>
  <si>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</si>
  <si>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</si>
  <si>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</si>
  <si>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</si>
  <si>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</si>
  <si>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</si>
  <si>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</si>
  <si>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</si>
  <si>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</si>
  <si>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</si>
  <si>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</si>
  <si>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</si>
  <si>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</si>
  <si>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</si>
  <si>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</si>
  <si>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</si>
  <si>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</si>
  <si>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</si>
  <si>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</si>
  <si>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</si>
  <si>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</si>
  <si>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</si>
  <si>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</si>
  <si>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</si>
  <si>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</si>
  <si>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</si>
  <si>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</si>
  <si>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</si>
  <si>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</si>
  <si>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</si>
  <si>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</si>
  <si>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</si>
  <si>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</si>
  <si>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</si>
  <si>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</si>
  <si>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</si>
  <si>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</si>
  <si>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</si>
  <si>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</si>
  <si>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</si>
  <si>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</si>
  <si>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</si>
  <si>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</si>
  <si>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</si>
  <si>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</si>
  <si>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</si>
  <si>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</si>
  <si>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</si>
  <si>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</si>
  <si>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</si>
  <si>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</si>
  <si>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</si>
  <si>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</si>
  <si>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</si>
  <si>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</si>
  <si>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</si>
  <si>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</si>
  <si>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</si>
  <si>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</si>
  <si>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</si>
  <si>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</si>
  <si>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</si>
  <si>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</si>
  <si>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</si>
  <si>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</si>
  <si>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</si>
  <si>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</si>
  <si>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</si>
  <si>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</si>
  <si>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</si>
  <si>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</si>
  <si>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</si>
  <si>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</si>
  <si>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</si>
  <si>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</si>
  <si>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</si>
  <si>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</si>
  <si>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</si>
  <si>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</si>
  <si>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</si>
  <si>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</si>
  <si>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</si>
  <si>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</si>
  <si>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</si>
  <si>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</si>
  <si>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</si>
  <si>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</si>
  <si>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</si>
  <si>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</si>
  <si>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</si>
  <si>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</si>
  <si>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</si>
  <si>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</si>
  <si>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</si>
  <si>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</si>
  <si>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</si>
  <si>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</si>
  <si>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</si>
  <si>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</si>
  <si>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</si>
  <si>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</si>
  <si>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</si>
  <si>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</si>
  <si>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</si>
  <si>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</si>
  <si>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</si>
  <si>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</si>
  <si>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</si>
  <si>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</si>
  <si>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</si>
  <si>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</si>
  <si>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</si>
  <si>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</si>
  <si>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</si>
  <si>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</si>
  <si>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</si>
  <si>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</si>
  <si>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</si>
  <si>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</si>
  <si>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</si>
  <si>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</si>
  <si>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</si>
  <si>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</si>
  <si>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</si>
  <si>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</si>
  <si>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</si>
  <si>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</si>
  <si>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</si>
  <si>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</si>
  <si>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</si>
  <si>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</si>
  <si>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</si>
  <si>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</si>
  <si>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</si>
  <si>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</si>
  <si>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</si>
  <si>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</si>
  <si>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</si>
  <si>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</si>
  <si>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</si>
  <si>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</si>
  <si>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</si>
  <si>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</si>
  <si>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</si>
  <si>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</si>
  <si>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</si>
  <si>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</si>
  <si>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</si>
  <si>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</si>
  <si>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</si>
  <si>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</si>
  <si>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</si>
  <si>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</si>
  <si>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</si>
  <si>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</si>
  <si>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</si>
  <si>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</si>
  <si>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</si>
  <si>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</si>
  <si>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</si>
  <si>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</si>
  <si>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</si>
  <si>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</si>
  <si>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</si>
  <si>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</si>
  <si>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</si>
  <si>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</si>
  <si>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</si>
  <si>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</si>
  <si>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</si>
  <si>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</si>
  <si>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</si>
  <si>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</si>
  <si>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</si>
  <si>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</si>
  <si>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</si>
  <si>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</si>
  <si>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</si>
  <si>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</si>
  <si>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</si>
  <si>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</si>
  <si>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</si>
  <si>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</si>
  <si>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</si>
  <si>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</si>
  <si>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</si>
  <si>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</si>
  <si>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</si>
  <si>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</si>
  <si>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</si>
  <si>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</si>
  <si>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</si>
  <si>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</si>
  <si>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</si>
  <si>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</si>
  <si>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</si>
  <si>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</si>
  <si>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</si>
  <si>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</si>
  <si>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</si>
  <si>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</si>
  <si>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</si>
  <si>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</si>
  <si>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</si>
  <si>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</si>
  <si>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</si>
  <si>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</si>
  <si>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</si>
  <si>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</si>
  <si>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</si>
  <si>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</si>
  <si>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</si>
  <si>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</si>
  <si>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</si>
  <si>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</si>
  <si>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</si>
  <si>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</si>
  <si>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</si>
  <si>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</si>
  <si>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</si>
  <si>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</si>
  <si>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</si>
  <si>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</si>
  <si>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</si>
  <si>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</si>
  <si>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</si>
  <si>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</si>
  <si>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</si>
  <si>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</si>
  <si>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</si>
  <si>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</si>
  <si>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</si>
  <si>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</si>
  <si>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</si>
  <si>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</si>
  <si>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</si>
  <si>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</si>
  <si>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</si>
  <si>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</si>
  <si>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</si>
  <si>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</si>
  <si>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</si>
  <si>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</si>
  <si>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</si>
  <si>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</si>
  <si>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</si>
  <si>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</si>
  <si>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</si>
  <si>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</si>
  <si>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</si>
  <si>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</si>
  <si>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</si>
  <si>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</si>
  <si>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</si>
  <si>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</si>
  <si>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</si>
  <si>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</si>
  <si>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</si>
  <si>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</si>
  <si>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</si>
  <si>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</si>
  <si>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</si>
  <si>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</si>
  <si>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</si>
  <si>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</si>
  <si>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</si>
  <si>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</si>
  <si>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</si>
  <si>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</si>
  <si>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</si>
  <si>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</si>
  <si>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</si>
  <si>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</si>
  <si>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</si>
  <si>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</si>
  <si>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</si>
  <si>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</si>
  <si>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</si>
  <si>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</si>
  <si>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</si>
  <si>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</si>
  <si>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</si>
  <si>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</si>
  <si>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</si>
  <si>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</si>
  <si>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</si>
  <si>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</si>
  <si>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</si>
  <si>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</si>
  <si>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</si>
  <si>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</si>
  <si>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</si>
  <si>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</si>
  <si>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</si>
  <si>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</si>
  <si>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</si>
  <si>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</si>
  <si>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</si>
  <si>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</si>
  <si>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</si>
  <si>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</si>
  <si>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</si>
  <si>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</si>
  <si>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</si>
  <si>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</si>
  <si>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</si>
  <si>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</si>
  <si>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</si>
  <si>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</si>
  <si>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</si>
  <si>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</si>
  <si>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</si>
  <si>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</si>
  <si>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</si>
  <si>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</si>
  <si>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</si>
  <si>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</si>
  <si>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</si>
  <si>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</si>
  <si>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</si>
  <si>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</si>
  <si>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</si>
  <si>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</si>
  <si>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</si>
  <si>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</si>
  <si>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</si>
  <si>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</si>
  <si>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</si>
  <si>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</si>
  <si>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</si>
  <si>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</si>
  <si>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</si>
  <si>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</si>
  <si>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</si>
  <si>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</si>
  <si>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</si>
  <si>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</si>
  <si>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</si>
  <si>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</si>
  <si>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</si>
  <si>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</si>
  <si>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</si>
  <si>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</si>
  <si>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</si>
  <si>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</si>
  <si>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</si>
  <si>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</si>
  <si>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</si>
  <si>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</si>
  <si>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</si>
  <si>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</si>
  <si>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</si>
  <si>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</si>
  <si>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</si>
  <si>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</si>
  <si>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</si>
  <si>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</si>
  <si>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</si>
  <si>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</si>
  <si>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</si>
  <si>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</si>
  <si>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</si>
  <si>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</si>
  <si>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</si>
  <si>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</si>
  <si>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</si>
  <si>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</si>
  <si>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</si>
  <si>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</si>
  <si>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</si>
  <si>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</si>
  <si>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</si>
  <si>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</si>
  <si>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</si>
  <si>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</si>
  <si>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</si>
  <si>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</si>
  <si>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</si>
  <si>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</si>
  <si>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</si>
  <si>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</si>
  <si>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</si>
  <si>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</si>
  <si>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</si>
  <si>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</si>
  <si>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</si>
  <si>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</si>
  <si>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</si>
  <si>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</si>
  <si>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</si>
  <si>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</si>
  <si>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</si>
  <si>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</si>
  <si>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</si>
  <si>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</si>
  <si>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</si>
  <si>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</si>
  <si>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</si>
  <si>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</si>
  <si>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</si>
  <si>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</si>
  <si>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</si>
  <si>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</si>
  <si>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</si>
  <si>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</si>
  <si>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</si>
  <si>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</si>
  <si>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</si>
  <si>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</si>
  <si>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</si>
  <si>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</si>
  <si>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</si>
  <si>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</si>
  <si>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</si>
  <si>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</si>
  <si>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</si>
  <si>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</si>
  <si>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</si>
  <si>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</si>
  <si>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</si>
  <si>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</si>
  <si>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</si>
  <si>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</si>
  <si>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</si>
  <si>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</si>
  <si>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</si>
  <si>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</si>
  <si>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</si>
  <si>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</si>
  <si>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</si>
  <si>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</si>
  <si>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</si>
  <si>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</si>
  <si>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</si>
  <si>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</si>
  <si>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</si>
  <si>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</si>
  <si>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</si>
  <si>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</si>
  <si>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</si>
  <si>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</si>
  <si>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</si>
  <si>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</si>
  <si>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</si>
  <si>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</si>
  <si>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</si>
  <si>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</si>
  <si>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</si>
  <si>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</si>
  <si>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</si>
  <si>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</si>
  <si>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</si>
  <si>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</si>
  <si>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</si>
  <si>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</si>
  <si>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</si>
  <si>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</si>
  <si>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</si>
  <si>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</si>
  <si>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</si>
  <si>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</si>
  <si>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</si>
  <si>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</si>
  <si>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</si>
  <si>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</si>
  <si>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</si>
  <si>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</si>
  <si>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</si>
  <si>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</si>
  <si>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</si>
  <si>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</si>
  <si>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</si>
  <si>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</si>
  <si>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</si>
  <si>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</si>
  <si>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</si>
  <si>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</si>
  <si>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</si>
  <si>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</si>
  <si>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</si>
  <si>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</si>
  <si>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</si>
  <si>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</si>
  <si>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</si>
  <si>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</si>
  <si>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</si>
  <si>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</si>
  <si>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</si>
  <si>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</si>
  <si>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</si>
  <si>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</si>
  <si>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</si>
  <si>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</si>
  <si>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</si>
  <si>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</si>
  <si>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</si>
  <si>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</si>
  <si>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</si>
  <si>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</si>
  <si>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</si>
  <si>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</si>
  <si>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</si>
  <si>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</si>
  <si>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</si>
  <si>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</si>
  <si>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</si>
  <si>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</si>
  <si>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</si>
  <si>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</si>
  <si>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</si>
  <si>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</si>
  <si>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</si>
  <si>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</si>
  <si>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</si>
  <si>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</si>
  <si>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</si>
  <si>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</si>
  <si>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</si>
  <si>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</si>
  <si>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</si>
  <si>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</si>
  <si>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</si>
  <si>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</si>
  <si>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</si>
  <si>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</si>
  <si>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</si>
  <si>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</si>
  <si>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</si>
  <si>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</si>
  <si>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</si>
  <si>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</si>
  <si>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</si>
  <si>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</si>
  <si>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</si>
  <si>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</si>
  <si>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</si>
  <si>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</si>
  <si>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</si>
  <si>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</si>
  <si>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</si>
  <si>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</si>
  <si>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</si>
  <si>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</si>
  <si>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</si>
  <si>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</si>
  <si>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</si>
  <si>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</si>
  <si>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</si>
  <si>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</si>
  <si>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</si>
  <si>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</si>
  <si>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</si>
  <si>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</si>
  <si>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</si>
  <si>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</si>
  <si>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</si>
  <si>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</si>
  <si>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</si>
  <si>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</si>
  <si>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</si>
  <si>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</si>
  <si>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</si>
  <si>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</si>
  <si>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</si>
  <si>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</si>
  <si>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</si>
  <si>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</si>
  <si>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</si>
  <si>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</si>
  <si>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</si>
  <si>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</si>
  <si>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</si>
  <si>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</si>
  <si>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</si>
  <si>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</si>
  <si>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</si>
  <si>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</si>
  <si>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</si>
  <si>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</si>
  <si>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</si>
  <si>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</si>
  <si>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</si>
  <si>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</si>
  <si>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</si>
  <si>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</si>
  <si>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</si>
  <si>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</si>
  <si>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</si>
  <si>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</si>
  <si>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</si>
  <si>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</si>
  <si>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</si>
  <si>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</si>
  <si>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</si>
  <si>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</si>
  <si>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</si>
  <si>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</si>
  <si>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</si>
  <si>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</si>
  <si>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</si>
  <si>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</si>
  <si>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</si>
  <si>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</si>
  <si>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</si>
  <si>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</si>
  <si>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</si>
  <si>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</si>
  <si>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</si>
  <si>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</si>
  <si>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</si>
  <si>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</si>
  <si>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</si>
  <si>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</si>
  <si>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</si>
  <si>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</si>
  <si>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</si>
  <si>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</si>
  <si>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</si>
  <si>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</si>
  <si>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</si>
  <si>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</si>
  <si>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</si>
  <si>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</si>
  <si>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</si>
  <si>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</si>
  <si>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</si>
  <si>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</si>
  <si>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</si>
  <si>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</si>
  <si>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</si>
  <si>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</si>
  <si>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</si>
  <si>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</si>
  <si>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</si>
  <si>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</si>
  <si>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</si>
  <si>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</si>
  <si>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</si>
  <si>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</si>
  <si>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</si>
  <si>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</si>
  <si>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</si>
  <si>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</si>
  <si>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</si>
  <si>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</si>
  <si>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</si>
  <si>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</si>
  <si>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</si>
  <si>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</si>
  <si>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</si>
  <si>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</si>
  <si>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</si>
  <si>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</si>
  <si>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</si>
  <si>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</si>
  <si>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</si>
  <si>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</si>
  <si>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</si>
  <si>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</si>
  <si>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</si>
  <si>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</si>
  <si>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</si>
  <si>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</si>
  <si>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</si>
  <si>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</si>
  <si>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</si>
  <si>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</si>
  <si>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</si>
  <si>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</si>
  <si>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</si>
  <si>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</si>
  <si>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</si>
  <si>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</si>
  <si>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</si>
  <si>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</si>
  <si>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</si>
  <si>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</si>
  <si>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</si>
  <si>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</si>
  <si>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</si>
  <si>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</si>
  <si>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</si>
  <si>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</si>
  <si>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</si>
  <si>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</si>
  <si>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</si>
  <si>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</si>
  <si>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</si>
  <si>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</si>
  <si>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</si>
  <si>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</si>
  <si>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</si>
  <si>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</si>
  <si>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</si>
  <si>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</si>
  <si>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</si>
  <si>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</si>
  <si>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</si>
  <si>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</si>
  <si>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</si>
  <si>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</si>
  <si>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</si>
  <si>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</si>
  <si>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</si>
  <si>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</si>
  <si>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</si>
  <si>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</si>
  <si>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</si>
  <si>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</si>
  <si>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</si>
  <si>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</si>
  <si>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</si>
  <si>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</si>
  <si>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</si>
  <si>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</si>
  <si>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</si>
  <si>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</si>
  <si>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</si>
  <si>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</si>
  <si>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</si>
  <si>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</si>
  <si>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</si>
  <si>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</si>
  <si>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</si>
  <si>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</si>
  <si>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</si>
  <si>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</si>
  <si>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</si>
  <si>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</si>
  <si>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</si>
  <si>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</si>
  <si>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</si>
  <si>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</si>
  <si>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</si>
  <si>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</si>
  <si>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</si>
  <si>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</si>
  <si>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</si>
  <si>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</si>
  <si>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</si>
  <si>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</si>
  <si>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</si>
  <si>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</si>
  <si>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</si>
  <si>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</si>
  <si>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</si>
  <si>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</si>
  <si>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</si>
  <si>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</si>
  <si>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</si>
  <si>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</si>
  <si>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</si>
  <si>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</si>
  <si>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</si>
  <si>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</si>
  <si>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</si>
  <si>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</si>
  <si>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</si>
  <si>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</si>
  <si>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</si>
  <si>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</si>
  <si>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</si>
  <si>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</si>
  <si>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</si>
  <si>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</si>
  <si>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</si>
  <si>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</si>
  <si>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</si>
  <si>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</si>
  <si>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</si>
  <si>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</si>
  <si>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</si>
  <si>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</si>
  <si>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</si>
  <si>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</si>
  <si>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</si>
  <si>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</si>
  <si>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</si>
  <si>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</si>
  <si>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</si>
  <si>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</si>
  <si>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</si>
  <si>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</si>
  <si>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</si>
  <si>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</si>
  <si>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</si>
  <si>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</si>
  <si>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</si>
  <si>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</si>
  <si>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</si>
  <si>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</si>
  <si>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</si>
  <si>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</si>
  <si>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</si>
  <si>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</si>
  <si>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</si>
  <si>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</si>
  <si>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</si>
  <si>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</si>
  <si>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</si>
  <si>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</si>
  <si>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</si>
  <si>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</si>
  <si>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</si>
  <si>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</si>
  <si>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</si>
  <si>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</si>
  <si>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</si>
  <si>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</si>
  <si>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</si>
  <si>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</si>
  <si>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</si>
  <si>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</si>
  <si>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</si>
  <si>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</si>
  <si>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</si>
  <si>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</si>
  <si>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</si>
  <si>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</si>
  <si>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</si>
  <si>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</si>
  <si>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</si>
  <si>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</si>
  <si>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</si>
  <si>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</si>
  <si>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</si>
  <si>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</si>
  <si>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</si>
  <si>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</si>
  <si>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</si>
  <si>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</si>
  <si>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</si>
  <si>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</si>
  <si>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</si>
  <si>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</si>
  <si>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</si>
  <si>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</si>
  <si>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</si>
  <si>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</si>
  <si>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</si>
  <si>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</si>
  <si>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</si>
  <si>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</si>
  <si>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</si>
  <si>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</si>
  <si>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</si>
  <si>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</si>
  <si>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</si>
  <si>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</si>
  <si>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</si>
  <si>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</si>
  <si>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</si>
  <si>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</si>
  <si>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</si>
  <si>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</si>
  <si>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</si>
  <si>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</si>
  <si>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</si>
  <si>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</si>
  <si>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</si>
  <si>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</si>
  <si>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</si>
  <si>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</si>
  <si>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</si>
  <si>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</si>
  <si>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</si>
  <si>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</si>
  <si>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</si>
  <si>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</si>
  <si>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</si>
  <si>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</si>
  <si>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</si>
  <si>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</si>
  <si>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</si>
  <si>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</si>
  <si>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</si>
  <si>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</si>
  <si>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</si>
  <si>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</si>
  <si>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</si>
  <si>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</si>
  <si>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</si>
  <si>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</si>
  <si>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</si>
  <si>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</si>
  <si>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</si>
  <si>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</si>
  <si>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</si>
  <si>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</si>
  <si>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</si>
  <si>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</si>
  <si>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</si>
  <si>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</si>
  <si>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</si>
  <si>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</si>
  <si>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</si>
  <si>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</si>
  <si>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</si>
  <si>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</si>
  <si>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</si>
  <si>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</si>
  <si>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</si>
  <si>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</si>
  <si>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</si>
  <si>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</si>
  <si>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</si>
  <si>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</si>
  <si>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</si>
  <si>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</si>
  <si>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</si>
  <si>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</si>
  <si>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</si>
  <si>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</si>
  <si>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</si>
  <si>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</si>
  <si>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</si>
  <si>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</si>
  <si>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</si>
  <si>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</si>
  <si>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</si>
  <si>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</si>
  <si>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</si>
  <si>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</si>
  <si>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</si>
  <si>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</si>
  <si>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</si>
  <si>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</si>
  <si>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</si>
  <si>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</si>
  <si>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</si>
  <si>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</si>
  <si>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</si>
  <si>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</si>
  <si>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</si>
  <si>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</si>
  <si>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</si>
  <si>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</si>
  <si>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</si>
  <si>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</si>
  <si>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</si>
  <si>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</si>
  <si>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</si>
  <si>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</si>
  <si>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</si>
  <si>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</si>
  <si>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</si>
  <si>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</si>
  <si>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</si>
  <si>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</si>
  <si>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</si>
  <si>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</si>
  <si>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</si>
  <si>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</si>
  <si>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</si>
  <si>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</si>
  <si>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</si>
  <si>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</si>
  <si>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</si>
  <si>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</si>
  <si>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</si>
  <si>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</si>
  <si>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</si>
  <si>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</si>
  <si>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</si>
  <si>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</si>
  <si>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</si>
  <si>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</si>
  <si>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</si>
  <si>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</si>
  <si>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</si>
  <si>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</si>
  <si>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</si>
  <si>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</si>
  <si>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</si>
  <si>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</si>
  <si>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</si>
  <si>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</si>
  <si>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</si>
  <si>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</si>
  <si>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</si>
  <si>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</si>
  <si>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</si>
  <si>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</si>
  <si>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</si>
  <si>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</si>
  <si>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</si>
  <si>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</si>
  <si>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</si>
  <si>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</si>
  <si>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</si>
  <si>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</si>
  <si>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</si>
  <si>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</si>
  <si>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</si>
  <si>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</si>
  <si>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</si>
  <si>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</si>
  <si>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</si>
  <si>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</si>
  <si>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</si>
  <si>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</si>
  <si>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</si>
  <si>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</si>
  <si>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</si>
  <si>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</si>
  <si>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</si>
  <si>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</si>
  <si>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</si>
  <si>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</si>
  <si>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</si>
  <si>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</si>
  <si>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</si>
  <si>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</si>
  <si>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</si>
  <si>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</si>
  <si>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</si>
  <si>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</si>
  <si>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</si>
  <si>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</si>
  <si>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</si>
  <si>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</si>
  <si>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</si>
  <si>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</si>
  <si>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</si>
  <si>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</si>
  <si>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</si>
  <si>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</si>
  <si>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</si>
  <si>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</si>
  <si>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</si>
  <si>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</si>
  <si>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</si>
  <si>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</si>
  <si>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</si>
  <si>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</si>
  <si>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</si>
  <si>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</si>
  <si>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</si>
  <si>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</si>
  <si>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</si>
  <si>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</si>
  <si>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</si>
  <si>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</si>
  <si>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</si>
  <si>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</si>
  <si>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</si>
  <si>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</si>
  <si>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</si>
  <si>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</si>
  <si>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</si>
  <si>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</si>
  <si>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</si>
  <si>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</si>
  <si>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</si>
  <si>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</si>
  <si>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</si>
  <si>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</si>
  <si>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</si>
  <si>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</si>
  <si>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</si>
  <si>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</si>
  <si>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</si>
  <si>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</si>
  <si>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</si>
  <si>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</si>
  <si>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</si>
  <si>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</si>
  <si>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</si>
  <si>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</si>
  <si>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</si>
  <si>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</si>
  <si>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</si>
  <si>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</si>
  <si>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</si>
  <si>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</si>
  <si>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</si>
  <si>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</si>
  <si>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</si>
  <si>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</si>
  <si>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</si>
  <si>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</si>
  <si>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</si>
  <si>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</si>
  <si>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</si>
  <si>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</si>
  <si>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</si>
  <si>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</si>
  <si>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</si>
  <si>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</si>
  <si>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</si>
  <si>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</si>
  <si>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</si>
  <si>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</si>
  <si>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</si>
  <si>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</si>
  <si>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</si>
  <si>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</si>
  <si>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</si>
  <si>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</si>
  <si>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</si>
  <si>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</si>
  <si>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</si>
  <si>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</si>
  <si>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</si>
  <si>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</si>
  <si>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</si>
  <si>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</si>
  <si>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</si>
  <si>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</si>
  <si>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</si>
  <si>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</si>
  <si>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</si>
  <si>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</si>
  <si>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</si>
  <si>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</si>
  <si>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</si>
  <si>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</si>
  <si>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</si>
  <si>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</si>
  <si>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</si>
  <si>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</si>
  <si>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</si>
  <si>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</si>
  <si>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</si>
  <si>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</si>
  <si>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</si>
  <si>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</si>
  <si>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</si>
  <si>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</si>
  <si>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</si>
  <si>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</si>
  <si>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</si>
  <si>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</si>
  <si>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</si>
  <si>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</si>
  <si>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</si>
  <si>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</si>
  <si>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</si>
  <si>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</si>
  <si>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</si>
  <si>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</si>
  <si>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</si>
  <si>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</si>
  <si>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</si>
  <si>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</si>
  <si>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</si>
  <si>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</si>
  <si>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</si>
  <si>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</si>
  <si>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</si>
  <si>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</si>
  <si>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</si>
  <si>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</si>
  <si>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</si>
  <si>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</si>
  <si>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</si>
  <si>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</si>
  <si>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</si>
  <si>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</si>
  <si>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</si>
  <si>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</si>
  <si>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</si>
  <si>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</si>
  <si>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</si>
  <si>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</si>
  <si>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</si>
  <si>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</si>
  <si>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</si>
  <si>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</si>
  <si>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</si>
  <si>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</si>
  <si>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</si>
  <si>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</si>
  <si>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</si>
  <si>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</si>
  <si>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</si>
  <si>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</si>
  <si>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</si>
  <si>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</si>
  <si>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</si>
  <si>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</si>
  <si>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</si>
  <si>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</si>
  <si>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</si>
  <si>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</si>
  <si>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</si>
  <si>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</si>
  <si>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</si>
  <si>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</si>
  <si>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</si>
  <si>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</si>
  <si>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</si>
  <si>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</si>
  <si>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</si>
  <si>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</si>
  <si>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</si>
  <si>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</si>
  <si>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</si>
  <si>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</si>
  <si>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</si>
  <si>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</si>
  <si>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</si>
  <si>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</si>
  <si>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</si>
  <si>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</si>
  <si>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</si>
  <si>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</si>
  <si>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</si>
  <si>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</si>
  <si>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</si>
  <si>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</si>
  <si>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</si>
  <si>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</si>
  <si>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</si>
  <si>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</si>
  <si>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</si>
  <si>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</si>
  <si>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</si>
  <si>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</si>
  <si>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</si>
  <si>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</si>
  <si>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</si>
  <si>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</si>
  <si>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</si>
  <si>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</si>
  <si>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</si>
  <si>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</si>
  <si>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</si>
  <si>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</si>
  <si>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</si>
  <si>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</si>
  <si>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</si>
  <si>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</si>
  <si>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</si>
  <si>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</si>
  <si>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</si>
  <si>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</si>
  <si>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</si>
  <si>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</si>
  <si>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</si>
  <si>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</si>
  <si>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</si>
  <si>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</si>
  <si>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</si>
  <si>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</si>
  <si>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</si>
  <si>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</si>
  <si>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</si>
  <si>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</si>
  <si>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</si>
  <si>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</si>
  <si>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</si>
  <si>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</si>
  <si>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</si>
  <si>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</si>
  <si>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</si>
  <si>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</si>
  <si>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</si>
  <si>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</si>
  <si>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</si>
  <si>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</si>
  <si>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</si>
  <si>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</si>
  <si>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</si>
  <si>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</si>
  <si>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</si>
  <si>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</si>
  <si>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</si>
  <si>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</si>
  <si>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</si>
  <si>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</si>
  <si>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</si>
  <si>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</si>
  <si>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</si>
  <si>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</si>
  <si>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</si>
  <si>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</si>
  <si>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</si>
  <si>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</si>
  <si>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</si>
  <si>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</si>
  <si>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</si>
  <si>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</si>
  <si>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</si>
  <si>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</si>
  <si>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</si>
  <si>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</si>
  <si>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</si>
  <si>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</si>
  <si>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</si>
  <si>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</si>
  <si>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</si>
  <si>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</si>
  <si>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</si>
  <si>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</si>
  <si>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</si>
  <si>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</si>
  <si>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</si>
  <si>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</si>
  <si>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</si>
  <si>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</si>
  <si>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</si>
  <si>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</si>
  <si>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</si>
  <si>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</si>
  <si>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</si>
  <si>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</si>
  <si>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</si>
  <si>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</si>
  <si>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</si>
  <si>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</si>
  <si>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</si>
  <si>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</si>
  <si>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</si>
  <si>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</si>
  <si>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</si>
  <si>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</si>
  <si>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</si>
  <si>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</si>
  <si>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</si>
  <si>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</si>
  <si>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</si>
  <si>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</si>
  <si>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</si>
  <si>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</si>
  <si>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</si>
  <si>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</si>
  <si>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</si>
  <si>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</si>
  <si>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</si>
  <si>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</si>
  <si>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</si>
  <si>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</si>
  <si>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</si>
  <si>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</si>
  <si>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</si>
  <si>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</si>
  <si>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</si>
  <si>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</si>
  <si>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</si>
  <si>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</si>
  <si>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</si>
  <si>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</si>
  <si>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</si>
  <si>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</si>
  <si>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</si>
  <si>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</si>
  <si>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</si>
  <si>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</si>
  <si>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</si>
  <si>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</si>
  <si>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</si>
  <si>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</si>
  <si>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</si>
  <si>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</si>
  <si>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</si>
  <si>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</si>
  <si>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</si>
  <si>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</si>
  <si>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</si>
  <si>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</si>
  <si>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</si>
  <si>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</si>
  <si>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</si>
  <si>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</si>
  <si>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</si>
  <si>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</si>
  <si>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</si>
  <si>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</si>
  <si>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</si>
  <si>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</si>
  <si>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</si>
  <si>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</si>
  <si>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</si>
  <si>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</si>
  <si>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</si>
  <si>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</si>
  <si>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</si>
  <si>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</si>
  <si>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</si>
  <si>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</si>
  <si>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</si>
  <si>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</si>
  <si>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</si>
  <si>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</si>
  <si>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</si>
  <si>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</si>
  <si>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</si>
  <si>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</si>
  <si>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</si>
  <si>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</si>
  <si>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</si>
  <si>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</si>
  <si>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</si>
  <si>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</si>
  <si>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</si>
  <si>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</si>
  <si>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</si>
  <si>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</si>
  <si>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</si>
  <si>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</si>
  <si>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</si>
  <si>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</si>
  <si>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</si>
  <si>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</si>
  <si>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</si>
  <si>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</si>
  <si>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</si>
  <si>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</si>
  <si>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</si>
  <si>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</si>
  <si>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</si>
  <si>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</si>
  <si>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</si>
  <si>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</si>
  <si>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</si>
  <si>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</si>
  <si>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</si>
  <si>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</si>
  <si>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</si>
  <si>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</si>
  <si>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</si>
  <si>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</si>
  <si>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</si>
  <si>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</si>
  <si>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</si>
  <si>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</si>
  <si>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</si>
  <si>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</si>
  <si>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</si>
  <si>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</si>
  <si>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</si>
  <si>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</si>
  <si>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</si>
  <si>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</si>
  <si>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</si>
  <si>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</si>
  <si>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</si>
  <si>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</si>
  <si>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</si>
  <si>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</si>
  <si>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</si>
  <si>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</si>
  <si>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</si>
  <si>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</si>
  <si>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</si>
  <si>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</si>
  <si>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</si>
  <si>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</si>
  <si>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</si>
  <si>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</si>
  <si>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</si>
  <si>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</si>
  <si>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</si>
  <si>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</si>
  <si>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</si>
  <si>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</si>
  <si>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</si>
  <si>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</si>
  <si>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</si>
  <si>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</si>
  <si>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</si>
  <si>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</si>
  <si>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</si>
  <si>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</si>
  <si>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</si>
  <si>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</si>
  <si>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</si>
  <si>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</si>
  <si>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</si>
  <si>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</si>
  <si>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</si>
  <si>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</si>
  <si>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</si>
  <si>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</si>
  <si>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</si>
  <si>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</si>
  <si>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</si>
  <si>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</si>
  <si>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</si>
  <si>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</si>
  <si>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</si>
  <si>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</si>
  <si>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</si>
  <si>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</si>
  <si>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</si>
  <si>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</si>
  <si>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</si>
  <si>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</si>
  <si>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</si>
  <si>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</si>
  <si>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</si>
  <si>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</si>
  <si>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</si>
  <si>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</si>
  <si>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</si>
  <si>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</si>
  <si>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</si>
  <si>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</si>
  <si>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</si>
  <si>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</si>
  <si>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</si>
  <si>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</si>
  <si>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</si>
  <si>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</si>
  <si>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</si>
  <si>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</si>
  <si>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</si>
  <si>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</si>
  <si>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</si>
  <si>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</si>
  <si>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</si>
  <si>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</si>
  <si>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</si>
  <si>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</si>
  <si>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</si>
  <si>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</si>
  <si>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</si>
  <si>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</si>
  <si>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</si>
  <si>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</si>
  <si>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</si>
  <si>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</si>
  <si>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</si>
  <si>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</si>
  <si>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</si>
  <si>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</si>
  <si>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</si>
  <si>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</si>
  <si>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</si>
  <si>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</si>
  <si>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</si>
  <si>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</si>
  <si>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</si>
  <si>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</si>
  <si>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</si>
  <si>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</si>
  <si>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</si>
  <si>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</si>
  <si>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</si>
  <si>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</si>
  <si>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</si>
  <si>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</si>
  <si>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</si>
  <si>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</si>
  <si>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</si>
  <si>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</si>
  <si>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</si>
  <si>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</si>
  <si>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</si>
  <si>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</si>
  <si>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</si>
  <si>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</si>
  <si>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</si>
  <si>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</si>
  <si>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</si>
  <si>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</si>
  <si>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</si>
  <si>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</si>
  <si>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</si>
  <si>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</si>
  <si>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</si>
  <si>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</si>
  <si>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</si>
  <si>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</si>
  <si>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</si>
  <si>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</si>
  <si>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</si>
  <si>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</si>
  <si>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</si>
  <si>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</si>
  <si>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</si>
  <si>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</si>
  <si>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</si>
  <si>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</si>
  <si>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</si>
  <si>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</si>
  <si>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</si>
  <si>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</si>
  <si>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</si>
  <si>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</si>
  <si>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</si>
  <si>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</si>
  <si>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</si>
  <si>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</si>
  <si>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</si>
  <si>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</si>
  <si>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</si>
  <si>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</si>
  <si>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</si>
  <si>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</si>
  <si>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</si>
  <si>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</si>
  <si>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</si>
  <si>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</si>
  <si>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</si>
  <si>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</si>
  <si>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</si>
  <si>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</si>
  <si>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</si>
  <si>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</si>
  <si>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</si>
  <si>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</si>
  <si>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</si>
  <si>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</si>
  <si>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</si>
  <si>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</si>
  <si>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</si>
  <si>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</si>
  <si>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</si>
  <si>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</si>
  <si>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</si>
  <si>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</si>
  <si>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</si>
  <si>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</si>
  <si>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</si>
  <si>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</si>
  <si>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</si>
  <si>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</si>
  <si>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</si>
  <si>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</si>
  <si>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</si>
  <si>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</si>
  <si>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</si>
  <si>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</si>
  <si>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</si>
  <si>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</si>
  <si>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</si>
  <si>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</si>
  <si>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</si>
  <si>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</si>
  <si>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</si>
  <si>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</si>
  <si>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</si>
  <si>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</si>
  <si>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</si>
  <si>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</si>
  <si>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</si>
  <si>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</si>
  <si>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</si>
  <si>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</si>
  <si>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</si>
  <si>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</si>
  <si>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</si>
  <si>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</si>
  <si>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</si>
  <si>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</si>
  <si>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</si>
  <si>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</si>
  <si>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</si>
  <si>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</si>
  <si>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</si>
  <si>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</si>
  <si>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</si>
  <si>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</si>
  <si>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</si>
  <si>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</si>
  <si>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</si>
  <si>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</si>
  <si>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</si>
  <si>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</si>
  <si>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</si>
  <si>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</si>
  <si>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</si>
  <si>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</si>
  <si>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</si>
  <si>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</si>
  <si>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</si>
  <si>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</si>
  <si>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</si>
  <si>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</si>
  <si>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</si>
  <si>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</si>
  <si>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</si>
  <si>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</si>
  <si>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</si>
  <si>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</si>
  <si>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</si>
  <si>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</si>
  <si>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</si>
  <si>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</si>
  <si>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</si>
  <si>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</si>
  <si>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</si>
  <si>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</si>
  <si>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</si>
  <si>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</si>
  <si>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</si>
  <si>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</si>
  <si>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</si>
  <si>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</si>
  <si>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</si>
  <si>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</si>
  <si>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</si>
  <si>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</si>
  <si>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</si>
  <si>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</si>
  <si>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</si>
  <si>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</si>
  <si>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</si>
  <si>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</si>
  <si>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</si>
  <si>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</si>
  <si>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</si>
  <si>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</si>
  <si>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</si>
  <si>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</si>
  <si>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</si>
  <si>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</si>
  <si>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</si>
  <si>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</si>
  <si>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</si>
  <si>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</si>
  <si>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</si>
  <si>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</si>
  <si>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</si>
  <si>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</si>
  <si>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</si>
  <si>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</si>
  <si>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</si>
  <si>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</si>
  <si>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</si>
  <si>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</si>
  <si>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</si>
  <si>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</si>
  <si>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</si>
  <si>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</si>
  <si>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</si>
  <si>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</si>
  <si>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</si>
  <si>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</si>
  <si>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</si>
  <si>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</si>
  <si>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</si>
  <si>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</si>
  <si>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</si>
  <si>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</si>
  <si>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</si>
  <si>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</si>
  <si>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</si>
  <si>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</si>
  <si>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</si>
  <si>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</si>
  <si>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</si>
  <si>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</si>
  <si>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</si>
  <si>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</si>
  <si>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</si>
  <si>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</si>
  <si>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</si>
  <si>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</si>
  <si>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</si>
  <si>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</si>
  <si>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</si>
  <si>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</si>
  <si>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</si>
  <si>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</si>
  <si>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</si>
  <si>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</si>
  <si>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</si>
  <si>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</si>
  <si>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</si>
  <si>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</si>
  <si>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</si>
  <si>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</si>
  <si>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</si>
  <si>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</si>
  <si>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</si>
  <si>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</si>
  <si>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</si>
  <si>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</si>
  <si>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</si>
  <si>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</si>
  <si>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</si>
  <si>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</si>
  <si>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</si>
  <si>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</si>
  <si>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</si>
  <si>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</si>
  <si>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</si>
  <si>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</si>
  <si>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</si>
  <si>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</si>
  <si>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</si>
  <si>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</si>
  <si>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</si>
  <si>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</si>
  <si>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</si>
  <si>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</si>
  <si>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</si>
  <si>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</si>
  <si>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</si>
  <si>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</si>
  <si>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</si>
  <si>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</si>
  <si>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</si>
  <si>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</si>
  <si>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</si>
  <si>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</si>
  <si>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</si>
  <si>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</si>
  <si>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</si>
  <si>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</si>
  <si>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</si>
  <si>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</si>
  <si>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</si>
  <si>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</si>
  <si>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</si>
  <si>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</si>
  <si>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</si>
  <si>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</si>
  <si>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</si>
  <si>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</si>
  <si>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</si>
  <si>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</si>
  <si>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</si>
  <si>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</si>
  <si>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</si>
  <si>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</si>
  <si>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</si>
  <si>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</si>
  <si>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</si>
  <si>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</si>
  <si>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</si>
  <si>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</si>
  <si>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</si>
  <si>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</si>
  <si>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</si>
  <si>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</si>
  <si>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</si>
  <si>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</si>
  <si>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</si>
  <si>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</si>
  <si>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</si>
  <si>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</si>
  <si>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</si>
  <si>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</si>
  <si>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</si>
  <si>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</si>
  <si>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</si>
  <si>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</si>
  <si>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</si>
  <si>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</si>
  <si>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</si>
  <si>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</si>
  <si>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</si>
  <si>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</si>
  <si>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</si>
  <si>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</si>
  <si>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</si>
  <si>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</si>
  <si>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</si>
  <si>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</si>
  <si>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</si>
  <si>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</si>
  <si>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</si>
  <si>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</si>
  <si>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</si>
  <si>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</si>
  <si>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</si>
  <si>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</si>
  <si>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</si>
  <si>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</si>
  <si>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</si>
  <si>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</si>
  <si>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</si>
  <si>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</si>
  <si>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</si>
  <si>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</si>
  <si>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</si>
  <si>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</si>
  <si>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</si>
  <si>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</si>
  <si>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</si>
  <si>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</si>
  <si>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</si>
  <si>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</si>
  <si>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</si>
  <si>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</si>
  <si>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</si>
  <si>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</si>
  <si>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</si>
  <si>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</si>
  <si>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</si>
  <si>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</si>
  <si>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</si>
  <si>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</si>
  <si>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</si>
  <si>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</si>
  <si>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</si>
  <si>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</si>
  <si>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</si>
  <si>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</si>
  <si>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</si>
  <si>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</si>
  <si>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</si>
  <si>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</si>
  <si>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</si>
  <si>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</si>
  <si>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</si>
  <si>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</si>
  <si>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</si>
  <si>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</si>
  <si>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</si>
  <si>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</si>
  <si>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</si>
  <si>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</si>
  <si>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</si>
  <si>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</si>
  <si>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</si>
  <si>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</si>
  <si>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</si>
  <si>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</si>
  <si>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</si>
  <si>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</si>
  <si>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</si>
  <si>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</si>
  <si>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</si>
  <si>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</si>
  <si>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</si>
  <si>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</si>
  <si>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</si>
  <si>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</si>
  <si>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</si>
  <si>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</si>
  <si>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</si>
  <si>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</si>
  <si>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</si>
  <si>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</si>
  <si>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</si>
  <si>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</si>
  <si>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</si>
  <si>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</si>
  <si>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</si>
  <si>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</si>
  <si>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</si>
  <si>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</si>
  <si>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</si>
  <si>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</si>
  <si>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</si>
  <si>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</si>
  <si>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</si>
  <si>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</si>
  <si>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</si>
  <si>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</si>
  <si>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</si>
  <si>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</si>
  <si>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</si>
  <si>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</si>
  <si>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</si>
  <si>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</si>
  <si>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</si>
  <si>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</si>
  <si>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</si>
  <si>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</si>
  <si>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</si>
  <si>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</si>
  <si>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</si>
  <si>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</si>
  <si>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</si>
  <si>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</si>
  <si>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</si>
  <si>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</si>
  <si>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</si>
  <si>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</si>
  <si>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</si>
  <si>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</si>
  <si>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</si>
  <si>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</si>
  <si>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</si>
  <si>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</si>
  <si>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</si>
  <si>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</si>
  <si>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</si>
  <si>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</si>
  <si>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</si>
  <si>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</si>
  <si>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</si>
  <si>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</si>
  <si>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</si>
  <si>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</si>
  <si>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</si>
  <si>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</si>
  <si>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</si>
  <si>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</si>
  <si>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</si>
  <si>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</si>
  <si>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</si>
  <si>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</si>
  <si>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</si>
  <si>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</si>
  <si>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</si>
  <si>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</si>
  <si>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</si>
  <si>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</si>
  <si>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</si>
  <si>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</si>
  <si>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</si>
  <si>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</si>
  <si>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</si>
  <si>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</si>
  <si>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</si>
  <si>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</si>
  <si>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</si>
  <si>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</si>
  <si>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</si>
  <si>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</si>
  <si>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</si>
  <si>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</si>
  <si>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</si>
  <si>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</si>
  <si>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</si>
  <si>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</si>
  <si>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</si>
  <si>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</si>
  <si>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</si>
  <si>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</si>
  <si>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</si>
  <si>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</si>
  <si>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</si>
  <si>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</si>
  <si>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</si>
  <si>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</si>
  <si>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</si>
  <si>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</si>
  <si>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</si>
  <si>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</si>
  <si>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</si>
  <si>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</si>
  <si>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</si>
  <si>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</si>
  <si>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</si>
  <si>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</si>
  <si>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</si>
  <si>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</si>
  <si>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</si>
  <si>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</si>
  <si>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</si>
  <si>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</si>
  <si>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</si>
  <si>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</si>
  <si>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</si>
  <si>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</si>
  <si>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</si>
  <si>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</si>
  <si>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</si>
  <si>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</si>
  <si>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</si>
  <si>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</si>
  <si>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</si>
  <si>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</si>
  <si>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</si>
  <si>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</si>
  <si>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</si>
  <si>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</si>
  <si>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</si>
  <si>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</si>
  <si>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</si>
  <si>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</si>
  <si>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</si>
  <si>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</si>
  <si>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</si>
  <si>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</si>
  <si>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</si>
  <si>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</si>
  <si>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</si>
  <si>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</si>
  <si>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</si>
  <si>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</si>
  <si>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</si>
  <si>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</si>
  <si>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</si>
  <si>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</si>
  <si>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</si>
  <si>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</si>
  <si>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</si>
  <si>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</si>
  <si>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</si>
  <si>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</si>
  <si>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</si>
  <si>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</si>
  <si>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</si>
  <si>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</si>
  <si>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</si>
  <si>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</si>
  <si>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</si>
  <si>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</si>
  <si>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</si>
  <si>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</si>
  <si>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</si>
  <si>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</si>
  <si>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</si>
  <si>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</si>
  <si>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</si>
  <si>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</si>
  <si>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</si>
  <si>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</si>
  <si>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</si>
  <si>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</si>
  <si>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</si>
  <si>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</si>
  <si>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</si>
  <si>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</si>
  <si>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</si>
  <si>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</si>
  <si>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</si>
  <si>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</si>
  <si>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</si>
  <si>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</si>
  <si>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</si>
  <si>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</si>
  <si>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</si>
  <si>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</si>
  <si>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</si>
  <si>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</si>
  <si>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</si>
  <si>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</si>
  <si>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</si>
  <si>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</si>
  <si>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</si>
  <si>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</si>
  <si>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</si>
  <si>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</si>
  <si>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</si>
  <si>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</si>
  <si>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</si>
  <si>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</si>
  <si>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</si>
  <si>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</si>
  <si>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</si>
  <si>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</si>
  <si>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</si>
  <si>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</si>
  <si>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</si>
  <si>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</si>
  <si>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</si>
  <si>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</si>
  <si>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</si>
  <si>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</si>
  <si>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</si>
  <si>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</si>
  <si>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</si>
  <si>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</si>
  <si>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</si>
  <si>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</si>
  <si>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</si>
  <si>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</si>
  <si>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</si>
  <si>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</si>
  <si>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</si>
  <si>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</si>
  <si>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</si>
  <si>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</si>
  <si>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</si>
  <si>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</si>
  <si>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</si>
  <si>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</si>
  <si>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</si>
  <si>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</si>
  <si>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</si>
  <si>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</si>
  <si>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</si>
  <si>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</si>
  <si>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</si>
  <si>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</si>
  <si>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</si>
  <si>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</si>
  <si>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</si>
  <si>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</si>
  <si>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</si>
  <si>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</si>
  <si>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</si>
  <si>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</si>
  <si>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</si>
  <si>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</si>
  <si>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</si>
  <si>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</si>
  <si>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</si>
  <si>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</si>
  <si>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</si>
  <si>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</si>
  <si>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</si>
  <si>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</si>
  <si>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</si>
  <si>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</si>
  <si>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</si>
  <si>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</si>
  <si>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</si>
  <si>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</si>
  <si>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</si>
  <si>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</si>
  <si>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</si>
  <si>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</si>
  <si>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</si>
  <si>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</si>
  <si>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</si>
  <si>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</si>
  <si>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</si>
  <si>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</si>
  <si>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</si>
  <si>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</si>
  <si>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</si>
  <si>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</si>
  <si>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</si>
  <si>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</si>
  <si>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</si>
  <si>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</si>
  <si>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</si>
  <si>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</si>
  <si>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</si>
  <si>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</si>
  <si>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</si>
  <si>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</si>
  <si>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</si>
  <si>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</si>
  <si>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</si>
  <si>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</si>
  <si>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</si>
  <si>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</si>
  <si>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</si>
  <si>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</si>
  <si>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</si>
  <si>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</si>
  <si>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</si>
  <si>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</si>
  <si>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</si>
  <si>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</si>
  <si>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</si>
  <si>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</si>
  <si>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</si>
  <si>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</si>
  <si>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</si>
  <si>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</si>
  <si>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</si>
  <si>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</si>
  <si>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</si>
  <si>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</si>
  <si>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</si>
  <si>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</si>
  <si>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</si>
  <si>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</si>
  <si>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</si>
  <si>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</si>
  <si>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</si>
  <si>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</si>
  <si>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</si>
  <si>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</si>
  <si>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</si>
  <si>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</si>
  <si>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</si>
  <si>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</si>
  <si>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</si>
  <si>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</si>
  <si>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</si>
  <si>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</si>
  <si>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</si>
  <si>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</si>
  <si>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</si>
  <si>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</si>
  <si>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</si>
  <si>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</si>
  <si>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</si>
  <si>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</si>
  <si>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</si>
  <si>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</si>
  <si>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</si>
  <si>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</si>
  <si>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</si>
  <si>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</si>
  <si>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</si>
  <si>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</si>
  <si>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</si>
  <si>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</si>
  <si>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</si>
  <si>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</si>
  <si>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</si>
  <si>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</si>
  <si>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</si>
  <si>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</si>
  <si>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</si>
  <si>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</si>
  <si>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</si>
  <si>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</si>
  <si>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</si>
  <si>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</si>
  <si>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</si>
  <si>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</si>
  <si>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</si>
  <si>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</si>
  <si>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</si>
  <si>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</si>
  <si>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</si>
  <si>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</si>
  <si>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</si>
  <si>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</si>
  <si>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</si>
  <si>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</si>
  <si>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</si>
  <si>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</si>
  <si>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</si>
  <si>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</si>
  <si>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</si>
  <si>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</si>
  <si>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</si>
  <si>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</si>
  <si>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</si>
  <si>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</si>
  <si>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</si>
  <si>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</si>
  <si>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</si>
  <si>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</si>
  <si>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</si>
  <si>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</si>
  <si>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</si>
  <si>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</si>
  <si>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</si>
  <si>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</si>
  <si>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</si>
  <si>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</si>
  <si>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</si>
  <si>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</si>
  <si>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</si>
  <si>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</si>
  <si>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</si>
  <si>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</si>
  <si>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</si>
  <si>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</si>
  <si>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</si>
  <si>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</si>
  <si>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</si>
  <si>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</si>
  <si>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</si>
  <si>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</si>
  <si>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</si>
  <si>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</si>
  <si>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</si>
  <si>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</si>
  <si>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</si>
  <si>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</si>
  <si>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</si>
  <si>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</si>
  <si>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</si>
  <si>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</si>
  <si>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</si>
  <si>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</si>
  <si>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</si>
  <si>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</si>
  <si>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</si>
  <si>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</si>
  <si>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</si>
  <si>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</si>
  <si>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</si>
  <si>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</si>
  <si>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</si>
  <si>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</si>
  <si>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</si>
  <si>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</si>
  <si>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</si>
  <si>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</si>
  <si>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</si>
  <si>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</si>
  <si>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</si>
  <si>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</si>
  <si>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</si>
  <si>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</si>
  <si>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</si>
  <si>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</si>
  <si>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</si>
  <si>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</si>
  <si>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</si>
  <si>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</si>
  <si>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</si>
  <si>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</si>
  <si>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</si>
  <si>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</si>
  <si>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</si>
  <si>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</si>
  <si>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</si>
  <si>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</si>
  <si>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</si>
  <si>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</si>
  <si>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</si>
  <si>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</si>
  <si>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</si>
  <si>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</si>
  <si>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</si>
  <si>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</si>
  <si>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</si>
  <si>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</si>
  <si>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</si>
  <si>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</si>
  <si>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</si>
  <si>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</si>
  <si>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</si>
  <si>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</si>
  <si>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</si>
  <si>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</si>
  <si>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</si>
  <si>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</si>
  <si>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</si>
  <si>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</si>
  <si>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</si>
  <si>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</si>
  <si>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</si>
  <si>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</si>
  <si>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</si>
  <si>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</si>
  <si>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</si>
  <si>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</si>
  <si>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</si>
  <si>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</si>
  <si>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</si>
  <si>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</si>
  <si>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</si>
  <si>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</si>
  <si>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</si>
  <si>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</si>
  <si>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</si>
  <si>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</si>
  <si>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</si>
  <si>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</si>
  <si>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</si>
  <si>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</si>
  <si>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</si>
  <si>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</si>
  <si>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</si>
  <si>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</si>
  <si>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</si>
  <si>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</si>
  <si>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</si>
  <si>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</si>
  <si>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</si>
  <si>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</si>
  <si>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</si>
  <si>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</si>
  <si>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</si>
  <si>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</si>
  <si>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</si>
  <si>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</si>
  <si>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</si>
  <si>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</si>
  <si>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</si>
  <si>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</si>
  <si>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</si>
  <si>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</si>
  <si>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</si>
  <si>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</si>
  <si>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</si>
  <si>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</si>
  <si>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</si>
  <si>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</si>
  <si>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</si>
  <si>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</si>
  <si>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</si>
  <si>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</si>
  <si>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</si>
  <si>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</si>
  <si>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</si>
  <si>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</si>
  <si>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</si>
  <si>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</si>
  <si>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</si>
  <si>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</si>
  <si>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</si>
  <si>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</si>
  <si>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</si>
  <si>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</si>
  <si>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</si>
  <si>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</si>
  <si>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</si>
  <si>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</si>
  <si>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</si>
  <si>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</si>
  <si>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</si>
  <si>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</si>
  <si>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</si>
  <si>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</si>
  <si>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</si>
  <si>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</si>
  <si>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</si>
  <si>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</si>
  <si>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</si>
  <si>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</si>
  <si>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</si>
  <si>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</si>
  <si>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</si>
  <si>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</si>
  <si>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</si>
  <si>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</si>
  <si>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</si>
  <si>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</si>
  <si>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</si>
  <si>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</si>
  <si>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</si>
  <si>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</si>
  <si>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</si>
  <si>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</si>
  <si>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</si>
  <si>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</si>
  <si>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</si>
  <si>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</si>
  <si>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</si>
  <si>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</si>
  <si>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</si>
  <si>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</si>
  <si>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</si>
  <si>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</si>
  <si>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</si>
  <si>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</si>
  <si>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</si>
  <si>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</si>
  <si>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</si>
  <si>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</si>
  <si>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</si>
  <si>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</si>
  <si>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</si>
  <si>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</si>
  <si>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</si>
  <si>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</si>
  <si>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</si>
  <si>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</si>
  <si>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</si>
  <si>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</si>
  <si>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</si>
  <si>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</si>
  <si>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</si>
  <si>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</si>
  <si>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</si>
  <si>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</si>
  <si>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</si>
  <si>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</si>
  <si>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</si>
  <si>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</si>
  <si>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</si>
  <si>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</si>
  <si>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</si>
  <si>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</si>
  <si>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</si>
  <si>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</si>
  <si>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</si>
  <si>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</si>
  <si>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</si>
  <si>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</si>
  <si>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</si>
  <si>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</si>
  <si>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</si>
  <si>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</si>
  <si>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</si>
  <si>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</si>
  <si>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</si>
  <si>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</si>
  <si>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</si>
  <si>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</si>
  <si>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</si>
  <si>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</si>
  <si>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</si>
  <si>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</si>
  <si>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</si>
  <si>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</si>
  <si>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</si>
  <si>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</si>
  <si>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</si>
  <si>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</si>
  <si>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</si>
  <si>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</si>
  <si>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</si>
  <si>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</si>
  <si>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</si>
  <si>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</si>
  <si>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</si>
  <si>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</si>
  <si>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</si>
  <si>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</si>
  <si>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</si>
  <si>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</si>
  <si>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</si>
  <si>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</si>
  <si>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</si>
  <si>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</si>
  <si>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</si>
  <si>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</si>
  <si>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</si>
  <si>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</si>
  <si>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</si>
  <si>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</si>
  <si>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</si>
  <si>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</si>
  <si>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</si>
  <si>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</si>
  <si>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</si>
  <si>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</si>
  <si>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</si>
  <si>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</si>
  <si>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</si>
  <si>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</si>
  <si>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</si>
  <si>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</si>
  <si>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</si>
  <si>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</si>
  <si>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</si>
  <si>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</si>
  <si>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</si>
  <si>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</si>
  <si>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</si>
  <si>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</si>
  <si>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</si>
  <si>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</si>
  <si>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</si>
  <si>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</si>
  <si>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</si>
  <si>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</si>
  <si>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</si>
  <si>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</si>
  <si>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</si>
  <si>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</si>
  <si>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</si>
  <si>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</si>
  <si>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</si>
  <si>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</si>
  <si>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</si>
  <si>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</si>
  <si>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</si>
  <si>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</si>
  <si>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</si>
  <si>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</si>
  <si>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</si>
  <si>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</si>
  <si>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</si>
  <si>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</si>
  <si>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</si>
  <si>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</si>
  <si>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</si>
  <si>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</si>
  <si>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</si>
  <si>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</si>
  <si>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</si>
  <si>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</si>
  <si>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</si>
  <si>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</si>
  <si>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</si>
  <si>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</si>
  <si>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</si>
  <si>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</si>
  <si>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</si>
  <si>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</si>
  <si>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</si>
  <si>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</si>
  <si>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</si>
  <si>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</si>
  <si>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</si>
  <si>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</si>
  <si>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</si>
  <si>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</si>
  <si>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</si>
  <si>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</si>
  <si>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</si>
  <si>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</si>
  <si>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</si>
  <si>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</si>
  <si>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</si>
  <si>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</si>
  <si>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</si>
  <si>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</si>
  <si>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</si>
  <si>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</si>
  <si>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</si>
  <si>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</si>
  <si>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</si>
  <si>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</si>
  <si>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</si>
  <si>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</si>
  <si>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</si>
  <si>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</si>
  <si>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</si>
  <si>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</si>
  <si>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</si>
  <si>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</si>
  <si>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</si>
  <si>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</si>
  <si>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</si>
  <si>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</si>
  <si>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</si>
  <si>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</si>
  <si>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</si>
  <si>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</si>
  <si>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</si>
  <si>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</si>
  <si>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</si>
  <si>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</si>
  <si>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</si>
  <si>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</si>
  <si>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</si>
  <si>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</si>
  <si>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</si>
  <si>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</si>
  <si>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</si>
  <si>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</si>
  <si>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</si>
  <si>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</si>
  <si>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</si>
  <si>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</si>
  <si>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</si>
  <si>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</si>
  <si>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</si>
  <si>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</si>
  <si>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</si>
  <si>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</si>
  <si>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</si>
  <si>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</si>
  <si>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</si>
  <si>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</si>
  <si>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</si>
  <si>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</si>
  <si>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</si>
  <si>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</si>
  <si>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</si>
  <si>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</si>
  <si>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</si>
  <si>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</si>
  <si>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</si>
  <si>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</si>
  <si>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</si>
  <si>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</si>
  <si>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</si>
  <si>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</si>
  <si>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</si>
  <si>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</si>
  <si>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</si>
  <si>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</si>
  <si>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</si>
  <si>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</si>
  <si>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</si>
  <si>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</si>
  <si>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</si>
  <si>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</si>
  <si>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</si>
  <si>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</si>
  <si>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</si>
  <si>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</si>
  <si>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</si>
  <si>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</si>
  <si>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</si>
  <si>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</si>
  <si>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</si>
  <si>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</si>
  <si>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</si>
  <si>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</si>
  <si>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</si>
  <si>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</si>
  <si>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</si>
  <si>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</si>
  <si>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</si>
  <si>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</si>
  <si>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</si>
  <si>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</si>
  <si>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</si>
  <si>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</si>
  <si>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</si>
  <si>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</si>
  <si>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</si>
  <si>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</si>
  <si>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</si>
  <si>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</si>
  <si>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</si>
  <si>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</si>
  <si>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</si>
  <si>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</si>
  <si>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</si>
  <si>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</si>
  <si>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</si>
  <si>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</si>
  <si>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</si>
  <si>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</si>
  <si>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</si>
  <si>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</si>
  <si>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</si>
  <si>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</si>
  <si>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</si>
  <si>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</si>
  <si>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</si>
  <si>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</si>
  <si>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</si>
  <si>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</si>
  <si>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</si>
  <si>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</si>
  <si>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</si>
  <si>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</si>
  <si>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</si>
  <si>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</si>
  <si>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</si>
  <si>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</si>
  <si>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</si>
  <si>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</si>
  <si>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</si>
  <si>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</si>
  <si>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</si>
  <si>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</si>
  <si>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</si>
  <si>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</si>
  <si>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</si>
  <si>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</si>
  <si>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</si>
  <si>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</si>
  <si>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</si>
  <si>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</si>
  <si>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</si>
  <si>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</si>
  <si>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</si>
  <si>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</si>
  <si>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</si>
  <si>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</si>
  <si>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</si>
  <si>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</si>
  <si>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</si>
  <si>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</si>
  <si>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</si>
  <si>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</si>
  <si>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</si>
  <si>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</si>
  <si>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</si>
  <si>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</si>
  <si>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</si>
  <si>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</si>
  <si>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</si>
  <si>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</si>
  <si>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</si>
  <si>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</si>
  <si>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</si>
  <si>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</si>
  <si>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</si>
  <si>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</si>
  <si>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</si>
  <si>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</si>
  <si>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</si>
  <si>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</si>
  <si>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</si>
  <si>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</si>
  <si>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</si>
  <si>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</si>
  <si>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</si>
  <si>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</si>
  <si>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</si>
  <si>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</si>
  <si>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</si>
  <si>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</si>
  <si>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</si>
  <si>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</si>
  <si>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</si>
  <si>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</si>
  <si>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</si>
  <si>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</si>
  <si>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</si>
  <si>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</si>
  <si>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</si>
  <si>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</si>
  <si>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</si>
  <si>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</si>
  <si>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</si>
  <si>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</si>
  <si>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</si>
  <si>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</si>
  <si>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</si>
  <si>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</si>
  <si>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</si>
  <si>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</si>
  <si>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</si>
  <si>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</si>
  <si>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</si>
  <si>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</si>
  <si>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</si>
  <si>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</si>
  <si>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</si>
  <si>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</si>
  <si>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</si>
  <si>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</si>
  <si>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</si>
  <si>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</si>
  <si>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</si>
  <si>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</si>
  <si>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</si>
  <si>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</si>
  <si>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</si>
  <si>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</si>
  <si>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</si>
  <si>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</si>
  <si>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</si>
  <si>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</si>
  <si>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</si>
  <si>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</si>
  <si>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</si>
  <si>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</si>
  <si>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</si>
  <si>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</si>
  <si>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</si>
  <si>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</si>
  <si>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</si>
  <si>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</si>
  <si>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</si>
  <si>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</si>
  <si>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</si>
  <si>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</si>
  <si>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</si>
  <si>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</si>
  <si>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</si>
  <si>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</si>
  <si>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</si>
  <si>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</si>
  <si>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</si>
  <si>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</si>
  <si>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</si>
  <si>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</si>
  <si>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</si>
  <si>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</si>
  <si>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</si>
  <si>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</si>
  <si>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</si>
  <si>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</si>
  <si>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</si>
  <si>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</si>
  <si>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</si>
  <si>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</si>
  <si>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</si>
  <si>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</si>
  <si>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</si>
  <si>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</si>
  <si>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</si>
  <si>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</si>
  <si>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</si>
  <si>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</si>
  <si>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</si>
  <si>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</si>
  <si>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</si>
  <si>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</si>
  <si>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</si>
  <si>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</si>
  <si>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</si>
  <si>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</si>
  <si>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</si>
  <si>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</si>
  <si>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</si>
  <si>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</si>
  <si>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</si>
  <si>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</si>
  <si>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</si>
  <si>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</si>
  <si>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</si>
  <si>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</si>
  <si>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</si>
  <si>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</si>
  <si>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</si>
  <si>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</si>
  <si>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</si>
  <si>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</si>
  <si>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</si>
  <si>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</si>
  <si>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</si>
  <si>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</si>
  <si>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</si>
  <si>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</si>
  <si>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</si>
  <si>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</si>
  <si>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</si>
  <si>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</si>
  <si>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</si>
  <si>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</si>
  <si>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</si>
  <si>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</si>
  <si>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</si>
  <si>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</si>
  <si>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</si>
  <si>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</si>
  <si>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</si>
  <si>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</si>
  <si>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</si>
  <si>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</si>
  <si>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</si>
  <si>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</si>
  <si>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</si>
  <si>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</si>
  <si>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</si>
  <si>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</si>
  <si>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</si>
  <si>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</si>
  <si>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</si>
  <si>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</si>
  <si>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</si>
  <si>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</si>
  <si>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</si>
  <si>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</si>
  <si>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</si>
  <si>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</si>
  <si>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</si>
  <si>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</si>
  <si>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</si>
  <si>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</si>
  <si>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</si>
  <si>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</si>
  <si>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</si>
  <si>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</si>
  <si>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</si>
  <si>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</si>
  <si>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</si>
  <si>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</si>
  <si>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</si>
  <si>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</si>
  <si>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</si>
  <si>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</si>
  <si>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</si>
  <si>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</si>
  <si>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</si>
  <si>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</si>
  <si>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</si>
  <si>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</si>
  <si>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</si>
  <si>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</si>
  <si>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</si>
  <si>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</si>
  <si>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</si>
  <si>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</si>
  <si>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</si>
  <si>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</si>
  <si>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</si>
  <si>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</si>
  <si>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</si>
  <si>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</si>
  <si>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</si>
  <si>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</si>
  <si>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</si>
  <si>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</si>
  <si>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</si>
  <si>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</si>
  <si>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</si>
  <si>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</si>
  <si>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</si>
  <si>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</si>
  <si>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</si>
  <si>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</si>
  <si>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</si>
  <si>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</si>
  <si>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</si>
  <si>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</si>
  <si>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</si>
  <si>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</si>
  <si>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</si>
  <si>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</si>
  <si>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</si>
  <si>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</si>
  <si>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</si>
  <si>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</si>
  <si>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</si>
  <si>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</si>
  <si>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</si>
  <si>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</si>
  <si>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</si>
  <si>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</si>
  <si>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</si>
  <si>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</si>
  <si>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</si>
  <si>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</si>
  <si>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</si>
  <si>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</si>
  <si>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</si>
  <si>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</si>
  <si>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</si>
  <si>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</si>
  <si>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</si>
  <si>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</si>
  <si>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</si>
  <si>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</si>
  <si>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</si>
  <si>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</si>
  <si>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</si>
  <si>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</si>
  <si>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</si>
  <si>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</si>
  <si>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</si>
  <si>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</si>
  <si>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</si>
  <si>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</si>
  <si>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</si>
  <si>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</si>
  <si>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</si>
  <si>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</si>
  <si>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</si>
  <si>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</si>
  <si>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</si>
  <si>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</si>
  <si>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</si>
  <si>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</si>
  <si>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</si>
  <si>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</si>
  <si>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</si>
  <si>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</si>
  <si>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</si>
  <si>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</si>
  <si>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</si>
  <si>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</si>
  <si>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</si>
  <si>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</si>
  <si>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</si>
  <si>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</si>
  <si>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</si>
  <si>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</si>
  <si>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</si>
  <si>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</si>
  <si>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</si>
  <si>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</si>
  <si>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</si>
  <si>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</si>
  <si>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</si>
  <si>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</si>
  <si>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</si>
  <si>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</si>
  <si>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</si>
  <si>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</si>
  <si>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</si>
  <si>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</si>
  <si>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</si>
  <si>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</si>
  <si>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</si>
  <si>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</si>
  <si>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</si>
  <si>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</si>
  <si>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</si>
  <si>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</si>
  <si>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</si>
  <si>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</si>
  <si>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</si>
  <si>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</si>
  <si>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</si>
  <si>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</si>
  <si>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</si>
  <si>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</si>
  <si>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</si>
  <si>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</si>
  <si>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</si>
  <si>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</si>
  <si>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</si>
  <si>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</si>
  <si>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</si>
  <si>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</si>
  <si>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</si>
  <si>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</si>
  <si>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</si>
  <si>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</si>
  <si>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</si>
  <si>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</si>
  <si>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</si>
  <si>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</si>
  <si>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</si>
  <si>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</si>
  <si>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</si>
  <si>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</si>
  <si>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</si>
  <si>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</si>
  <si>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</si>
  <si>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</si>
  <si>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</si>
  <si>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</si>
  <si>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</si>
  <si>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</si>
  <si>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</si>
  <si>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</si>
  <si>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</si>
  <si>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</si>
  <si>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</si>
  <si>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</si>
  <si>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</si>
  <si>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</si>
  <si>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</si>
  <si>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</si>
  <si>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</si>
  <si>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</si>
  <si>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</si>
  <si>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</si>
  <si>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</si>
  <si>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</si>
  <si>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</si>
  <si>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</si>
  <si>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</si>
  <si>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</si>
  <si>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Percent Funded </t>
  </si>
  <si>
    <t>Average Donation</t>
  </si>
  <si>
    <t xml:space="preserve">Category 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</si>
  <si>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</si>
  <si>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</si>
  <si>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</si>
  <si>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</si>
  <si>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</si>
  <si>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</si>
  <si>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</si>
  <si>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</si>
  <si>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</si>
  <si>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</si>
  <si>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</si>
  <si>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</si>
  <si>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</si>
  <si>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</si>
  <si>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</si>
  <si>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</si>
  <si>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</si>
  <si>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</si>
  <si>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</si>
  <si>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</si>
  <si>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</si>
  <si>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</si>
  <si>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</si>
  <si>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</si>
  <si>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</si>
  <si>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</si>
  <si>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</si>
  <si>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</si>
  <si>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</si>
  <si>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</si>
  <si>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</si>
  <si>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</si>
  <si>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</si>
  <si>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</si>
  <si>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</si>
  <si>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</si>
  <si>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</si>
  <si>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</si>
  <si>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</si>
  <si>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</si>
  <si>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</si>
  <si>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</si>
  <si>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</si>
  <si>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</si>
  <si>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</si>
  <si>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</si>
  <si>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</si>
  <si>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</si>
  <si>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</si>
  <si>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</si>
  <si>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</si>
  <si>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Column Labels</t>
  </si>
  <si>
    <t>Grand Total</t>
  </si>
  <si>
    <t>Row Labels</t>
  </si>
  <si>
    <t>Count of state</t>
  </si>
  <si>
    <t>(All)</t>
  </si>
  <si>
    <t>Count of currency</t>
  </si>
  <si>
    <t xml:space="preserve">Data Created Conversion </t>
  </si>
  <si>
    <t xml:space="preserve">Data Ended Conversion 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</si>
  <si>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</si>
  <si>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</si>
  <si>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</si>
  <si>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</si>
  <si>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</si>
  <si>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</si>
  <si>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</si>
  <si>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</si>
  <si>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</si>
  <si>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</si>
  <si>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</si>
  <si>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</si>
  <si>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</si>
  <si>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</si>
  <si>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</si>
  <si>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</si>
  <si>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</si>
  <si>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</si>
  <si>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</si>
  <si>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</si>
  <si>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</si>
  <si>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</si>
  <si>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</si>
  <si>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</si>
  <si>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</si>
  <si>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</si>
  <si>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</si>
  <si>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</si>
  <si>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</si>
  <si>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</si>
  <si>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</si>
  <si>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</si>
  <si>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 xml:space="preserve"> Less than 1000</t>
  </si>
  <si>
    <t>outcome</t>
  </si>
  <si>
    <t xml:space="preserve">backers_count </t>
  </si>
  <si>
    <t xml:space="preserve">outcome </t>
  </si>
  <si>
    <t>Mean</t>
  </si>
  <si>
    <t>Median</t>
  </si>
  <si>
    <t xml:space="preserve">Min </t>
  </si>
  <si>
    <t>Max</t>
  </si>
  <si>
    <t>Variance</t>
  </si>
  <si>
    <t>SD</t>
  </si>
  <si>
    <t>1st Q</t>
  </si>
  <si>
    <t>3rd Q</t>
  </si>
  <si>
    <t>IQR</t>
  </si>
  <si>
    <t>Lower bound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</si>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</sst>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4292E"/>
      <name val="Segoe UI"/>
      <family val="2"/>
    </font>
    <font>
      <sz val="9.35"/>
      <color rgb="FF24292E"/>
      <name val="Consolas"/>
      <family val="3"/>
    </font>
    <font>
      <sz val="11"/>
      <color theme="1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1" applyFont="1" applyAlignment="1">
      <alignment horizontal="center"/>
    </xf>
    <xf numFmtId="44" fontId="0" fillId="0" borderId="0" xfId="1" applyFont="1"/>
    <xf numFmtId="9" fontId="0" fillId="0" borderId="0" xfId="2" applyFont="1"/>
    <xf numFmtId="9" fontId="1" fillId="0" borderId="0" xfId="2" applyFont="1" applyAlignment="1">
      <alignment horizontal="center"/>
    </xf>
    <xf numFmtId="44" fontId="0" fillId="0" borderId="0" xfId="0" applyNumberFormat="1"/>
    <xf numFmtId="0" fontId="0" fillId="0" borderId="0" xfId="0" pivotButton="1"/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4" borderId="0" xfId="0" applyFont="1" applyFill="1"/>
    <xf numFmtId="0" fontId="0" fillId="0" borderId="1" xfId="0" applyBorder="1"/>
    <xf numFmtId="0" fontId="0" fillId="5" borderId="1" xfId="0" applyFont="1" applyFill="1" applyBorder="1"/>
    <xf numFmtId="0" fontId="0" fillId="3" borderId="1" xfId="0" applyFont="1" applyFill="1" applyBorder="1"/>
    <xf numFmtId="0" fontId="0" fillId="2" borderId="1" xfId="0" applyFill="1" applyBorder="1"/>
    <xf numFmtId="2" fontId="0" fillId="0" borderId="1" xfId="0" applyNumberFormat="1" applyBorder="1"/>
    <xf numFmtId="0" fontId="5" fillId="3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0" fillId="2" borderId="1" xfId="0" applyFont="1" applyFill="1" applyBorder="1"/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3" fillId="0" borderId="5" xfId="0" applyFont="1" applyBorder="1" applyAlignment="1">
      <alignment horizontal="left" vertical="center" wrapText="1" indent="1"/>
    </xf>
    <xf numFmtId="9" fontId="0" fillId="0" borderId="1" xfId="2" applyNumberFormat="1" applyFont="1" applyBorder="1"/>
    <xf numFmtId="9" fontId="0" fillId="0" borderId="6" xfId="2" applyNumberFormat="1" applyFont="1" applyBorder="1"/>
    <xf numFmtId="0" fontId="3" fillId="0" borderId="7" xfId="0" applyFont="1" applyBorder="1" applyAlignment="1">
      <alignment horizontal="left" vertical="center" wrapText="1" indent="1"/>
    </xf>
    <xf numFmtId="0" fontId="0" fillId="0" borderId="8" xfId="0" applyBorder="1"/>
    <xf numFmtId="9" fontId="0" fillId="0" borderId="8" xfId="2" applyNumberFormat="1" applyFont="1" applyBorder="1"/>
    <xf numFmtId="9" fontId="0" fillId="0" borderId="9" xfId="2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19">
    <dxf>
      <font>
        <color rgb="FF006100"/>
      </font>
      <fill>
        <patternFill>
          <bgColor rgb="FFC6EFCE"/>
        </patternFill>
      </fill>
    </dxf>
    <dxf>
      <fill>
        <patternFill>
          <bgColor theme="0" tint="-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35"/>
        <color rgb="FF24292E"/>
        <name val="Consolas"/>
        <family val="3"/>
        <scheme val="none"/>
      </font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4292E"/>
        <name val="Segoe UI"/>
        <family val="2"/>
        <scheme val="none"/>
      </font>
      <alignment horizontal="left" vertical="center" textRotation="0" wrapText="1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C0E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[Kickstart1_DanielSantaP.xlsm](PT) Stacked Column 1 !PivotTable2</c:name>
    <c:fmtId val="11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'(PT) Stacked Column 1 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'(PT) Stacked Column 1 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'(PT) Stacked Column 1 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9-40B2-B78B-811CD43BCD51}"/>
            </c:ext>
          </c:extLst>
        </c:ser>
        <c:ser>
          <c:idx val="1"/>
          <c:order val="1"/>
          <c:tx>
            <c:strRef>
              <c:f>'(PT) Stacked Column 1 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'(PT) Stacked Column 1 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'(PT) Stacked Column 1 '!$C$6:$C$15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9-40B2-B78B-811CD43BCD51}"/>
            </c:ext>
          </c:extLst>
        </c:ser>
        <c:ser>
          <c:idx val="2"/>
          <c:order val="2"/>
          <c:tx>
            <c:strRef>
              <c:f>'(PT) Stacked Column 1 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'(PT) Stacked Column 1 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'(PT) Stacked Column 1 '!$D$6:$D$15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89-40B2-B78B-811CD43BCD51}"/>
            </c:ext>
          </c:extLst>
        </c:ser>
        <c:ser>
          <c:idx val="3"/>
          <c:order val="3"/>
          <c:tx>
            <c:strRef>
              <c:f>'(PT) Stacked Column 1 '!$E$4:$E$5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'(PT) Stacked Column 1 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'(PT) Stacked Column 1 '!$E$6:$E$15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89-40B2-B78B-811CD43BC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1417248"/>
        <c:axId val="133441680"/>
      </c:barChart>
      <c:catAx>
        <c:axId val="27141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41680"/>
        <c:crosses val="autoZero"/>
        <c:auto val="1"/>
        <c:lblAlgn val="ctr"/>
        <c:lblOffset val="100"/>
        <c:noMultiLvlLbl val="0"/>
      </c:catAx>
      <c:valAx>
        <c:axId val="13344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4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[Kickstart1_DanielSantaP.xlsm](PT) Stacked Column 2!PivotTable3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'(PT) Stacked Column 2'!$B$4:$B$5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'(PT) Stacked Column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'(PT) Stacked Column 2'!$B$6:$B$47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0-43E1-A976-4F4E238702BB}"/>
            </c:ext>
          </c:extLst>
        </c:ser>
        <c:ser>
          <c:idx val="1"/>
          <c:order val="1"/>
          <c:tx>
            <c:strRef>
              <c:f>'(PT) Stacked Column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'(PT) Stacked Column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'(PT) Stacked Column 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E0-43E1-A976-4F4E238702BB}"/>
            </c:ext>
          </c:extLst>
        </c:ser>
        <c:ser>
          <c:idx val="2"/>
          <c:order val="2"/>
          <c:tx>
            <c:strRef>
              <c:f>'(PT) Stacked Column 2'!$D$4:$D$5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'(PT) Stacked Column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'(PT) Stacked Column 2'!$D$6:$D$47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E0-43E1-A976-4F4E238702BB}"/>
            </c:ext>
          </c:extLst>
        </c:ser>
        <c:ser>
          <c:idx val="3"/>
          <c:order val="3"/>
          <c:tx>
            <c:strRef>
              <c:f>'(PT) Stacked Column 2'!$E$4:$E$5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'(PT) Stacked Column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'(PT) Stacked Column 2'!$E$6:$E$47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E0-43E1-A976-4F4E23870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4916288"/>
        <c:axId val="131381024"/>
      </c:barChart>
      <c:catAx>
        <c:axId val="34491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81024"/>
        <c:crosses val="autoZero"/>
        <c:auto val="1"/>
        <c:lblAlgn val="ctr"/>
        <c:lblOffset val="100"/>
        <c:noMultiLvlLbl val="0"/>
      </c:catAx>
      <c:valAx>
        <c:axId val="13138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1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[Kickstart1_DanielSantaP.xlsm](PT) Line !PivotTable4</c:name>
    <c:fmtId val="15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'(PT) Line 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'(PT) Line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'(PT) Line 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7-4AEA-B844-1C8321FBC067}"/>
            </c:ext>
          </c:extLst>
        </c:ser>
        <c:ser>
          <c:idx val="1"/>
          <c:order val="1"/>
          <c:tx>
            <c:strRef>
              <c:f>'(PT) Line 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'(PT) Line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'(PT) Line 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7-4AEA-B844-1C8321FBC067}"/>
            </c:ext>
          </c:extLst>
        </c:ser>
        <c:ser>
          <c:idx val="2"/>
          <c:order val="2"/>
          <c:tx>
            <c:strRef>
              <c:f>'(PT) Line 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'(PT) Line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'(PT) Line 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97-4AEA-B844-1C8321FBC067}"/>
            </c:ext>
          </c:extLst>
        </c:ser>
        <c:ser>
          <c:idx val="3"/>
          <c:order val="3"/>
          <c:tx>
            <c:strRef>
              <c:f>'(PT) Line '!$E$4:$E$5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'(PT) Line 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'(PT) Line '!$E$6:$E$18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97-4AEA-B844-1C8321FBC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028800"/>
        <c:axId val="186587232"/>
      </c:lineChart>
      <c:catAx>
        <c:axId val="49902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87232"/>
        <c:crosses val="autoZero"/>
        <c:auto val="1"/>
        <c:lblAlgn val="ctr"/>
        <c:lblOffset val="100"/>
        <c:noMultiLvlLbl val="0"/>
      </c:catAx>
      <c:valAx>
        <c:axId val="1865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2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Outcomes</a:t>
            </a:r>
            <a:r>
              <a:rPr lang="en-US" b="1" baseline="0"/>
              <a:t> Based on Goal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'Bonus 1'!$F$1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'Bonus 1'!$A$2:$A$13</c:f>
              <c:strCache>
                <c:ptCount val="12"/>
                <c:pt idx="0">
                  <c:v> 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1'!$F$2:$F$13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26-4C27-8993-9B1569693004}"/>
            </c:ext>
          </c:extLst>
        </c:ser>
        <c:ser>
          <c:idx val="1"/>
          <c:order val="1"/>
          <c:tx>
            <c:strRef>
              <c:f>'Bonus 1'!$G$1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'Bonus 1'!$A$2:$A$13</c:f>
              <c:strCache>
                <c:ptCount val="12"/>
                <c:pt idx="0">
                  <c:v> 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1'!$G$2:$G$13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26-4C27-8993-9B1569693004}"/>
            </c:ext>
          </c:extLst>
        </c:ser>
        <c:ser>
          <c:idx val="2"/>
          <c:order val="2"/>
          <c:tx>
            <c:strRef>
              <c:f>'Bonus 1'!$H$1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'Bonus 1'!$A$2:$A$13</c:f>
              <c:strCache>
                <c:ptCount val="12"/>
                <c:pt idx="0">
                  <c:v> 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'Bonus 1'!$H$2:$H$13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26-4C27-8993-9B156969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5761776"/>
        <c:axId val="187430480"/>
      </c:lineChart>
      <c:catAx>
        <c:axId val="74576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30480"/>
        <c:crosses val="autoZero"/>
        <c:auto val="1"/>
        <c:lblAlgn val="ctr"/>
        <c:lblOffset val="100"/>
        <c:noMultiLvlLbl val="0"/>
      </c:catAx>
      <c:valAx>
        <c:axId val="187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76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Successful</cx:v>
        </cx:txData>
      </cx:tx>
      <cx:spPr>
        <a:solidFill>
          <a:sysClr val="window" lastClr="FFFFFF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6">
                  <a:lumMod val="60000"/>
                  <a:lumOff val="40000"/>
                </a:schemeClr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Successful</a:t>
          </a:r>
        </a:p>
      </cx:txPr>
    </cx:title>
    <cx:plotArea>
      <cx:plotAreaRegion>
        <cx:series layoutId="boxWhisker" uniqueId="{DFACE882-7F13-44E4-A620-AF33816C27E3}">
          <cx:tx>
            <cx:txData>
              <cx:f>_xlchart.v1.2</cx:f>
              <cx:v>backers_count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ax="350"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Failed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Failed</a:t>
          </a:r>
        </a:p>
      </cx:txPr>
    </cx:title>
    <cx:plotArea>
      <cx:plotAreaRegion>
        <cx:series layoutId="boxWhisker" uniqueId="{A736BB7D-D255-491E-9923-B302A7E52D16}">
          <cx:tx>
            <cx:txData>
              <cx:f>_xlchart.v1.0</cx:f>
              <cx:v>backers_count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ax="100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275167</xdr:colOff>
      <xdr:row>1</xdr:row>
      <xdr:rowOff>67733</xdr:rowOff>
    </xdr:from>
    <xdr:to>
      <xdr:col>11</xdr:col>
      <xdr:colOff>13607</xdr:colOff>
      <xdr:row>23</xdr:row>
      <xdr:rowOff>10703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D7D66A-04A4-4097-8F82-F2F2A500E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17857</xdr:colOff>
      <xdr:row>1</xdr:row>
      <xdr:rowOff>23812</xdr:rowOff>
    </xdr:from>
    <xdr:to>
      <xdr:col>22</xdr:col>
      <xdr:colOff>15875</xdr:colOff>
      <xdr:row>28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A3CD31-E62B-4C3F-9E7B-321A999CD9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120892</xdr:colOff>
      <xdr:row>1</xdr:row>
      <xdr:rowOff>5129</xdr:rowOff>
    </xdr:from>
    <xdr:to>
      <xdr:col>17</xdr:col>
      <xdr:colOff>595311</xdr:colOff>
      <xdr:row>26</xdr:row>
      <xdr:rowOff>11907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7BE8C4-F4DC-4E0F-A5F4-BAFE46CC0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587375</xdr:colOff>
      <xdr:row>2</xdr:row>
      <xdr:rowOff>15876</xdr:rowOff>
    </xdr:from>
    <xdr:to>
      <xdr:col>23</xdr:col>
      <xdr:colOff>587375</xdr:colOff>
      <xdr:row>26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90860D-A759-47E7-8115-C33617BEE9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275796</xdr:colOff>
      <xdr:row>14</xdr:row>
      <xdr:rowOff>9525</xdr:rowOff>
    </xdr:from>
    <xdr:to>
      <xdr:col>7</xdr:col>
      <xdr:colOff>676275</xdr:colOff>
      <xdr:row>28</xdr:row>
      <xdr:rowOff>170446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4D92760-A334-4B65-9008-0838388489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4596" y="2543175"/>
              <a:ext cx="4677204" cy="28279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264583</xdr:colOff>
      <xdr:row>14</xdr:row>
      <xdr:rowOff>0</xdr:rowOff>
    </xdr:from>
    <xdr:to>
      <xdr:col>17</xdr:col>
      <xdr:colOff>13607</xdr:colOff>
      <xdr:row>28</xdr:row>
      <xdr:rowOff>158750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B5D2336-EFF3-4B27-9B70-EE03F6D1F7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7762" y="2544536"/>
              <a:ext cx="5219095" cy="2825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santa" refreshedDate="43863.907686342594" createdVersion="6" refreshedVersion="6" minRefreshableVersion="3" recordCount="4114" xr:uid="{1ED05DD2-9772-467F-8FFD-B3E7C1E0EF02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 count="411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</sharedItems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 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santa" refreshedDate="43865.032740625" createdVersion="6" refreshedVersion="6" minRefreshableVersion="3" recordCount="4114" xr:uid="{329F0352-D7BE-4262-ACFD-EFA4747446C5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 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a Created Conversion 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a Ended Conversion 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x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63.917582417582416"/>
    <x v="0"/>
    <x v="0"/>
  </r>
  <r>
    <x v="1"/>
    <x v="1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5.48101265822785"/>
    <x v="0"/>
    <x v="0"/>
  </r>
  <r>
    <x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15"/>
    <x v="0"/>
    <x v="0"/>
  </r>
  <r>
    <x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69.266666666666666"/>
    <x v="0"/>
    <x v="0"/>
  </r>
  <r>
    <x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190.55028169014085"/>
    <x v="0"/>
    <x v="0"/>
  </r>
  <r>
    <x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93.40425531914893"/>
    <x v="0"/>
    <x v="0"/>
  </r>
  <r>
    <x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146.87931034482759"/>
    <x v="0"/>
    <x v="0"/>
  </r>
  <r>
    <x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159.82456140350877"/>
    <x v="0"/>
    <x v="0"/>
  </r>
  <r>
    <x v="8"/>
    <x v="8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291.79333333333335"/>
    <x v="0"/>
    <x v="0"/>
  </r>
  <r>
    <x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31.499500000000001"/>
    <x v="0"/>
    <x v="0"/>
  </r>
  <r>
    <x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158.68421052631578"/>
    <x v="0"/>
    <x v="0"/>
  </r>
  <r>
    <x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80.333333333333329"/>
    <x v="0"/>
    <x v="0"/>
  </r>
  <r>
    <x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59.961305925030231"/>
    <x v="0"/>
    <x v="0"/>
  </r>
  <r>
    <x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109.78431372549019"/>
    <x v="0"/>
    <x v="0"/>
  </r>
  <r>
    <x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147.70731707317074"/>
    <x v="0"/>
    <x v="0"/>
  </r>
  <r>
    <x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21.755102040816325"/>
    <x v="0"/>
    <x v="0"/>
  </r>
  <r>
    <x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71.84285714285716"/>
    <x v="0"/>
    <x v="0"/>
  </r>
  <r>
    <x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41.944444444444443"/>
    <x v="0"/>
    <x v="0"/>
  </r>
  <r>
    <x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93.264122807017543"/>
    <x v="0"/>
    <x v="0"/>
  </r>
  <r>
    <x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56.136363636363633"/>
    <x v="0"/>
    <x v="0"/>
  </r>
  <r>
    <x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80.16"/>
    <x v="0"/>
    <x v="0"/>
  </r>
  <r>
    <x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99.9009900990099"/>
    <x v="0"/>
    <x v="0"/>
  </r>
  <r>
    <x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51.25"/>
    <x v="0"/>
    <x v="0"/>
  </r>
  <r>
    <x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103.04347826086956"/>
    <x v="0"/>
    <x v="0"/>
  </r>
  <r>
    <x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66.346149825783982"/>
    <x v="0"/>
    <x v="0"/>
  </r>
  <r>
    <x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57.142857142857146"/>
    <x v="0"/>
    <x v="0"/>
  </r>
  <r>
    <x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102.10526315789474"/>
    <x v="0"/>
    <x v="0"/>
  </r>
  <r>
    <x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148.96666666666667"/>
    <x v="0"/>
    <x v="0"/>
  </r>
  <r>
    <x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169.6056338028169"/>
    <x v="0"/>
    <x v="0"/>
  </r>
  <r>
    <x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31.623931623931625"/>
    <x v="0"/>
    <x v="0"/>
  </r>
  <r>
    <x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76.45264150943396"/>
    <x v="0"/>
    <x v="0"/>
  </r>
  <r>
    <x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3"/>
    <x v="0"/>
    <x v="0"/>
  </r>
  <r>
    <x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320.44943820224717"/>
    <x v="0"/>
    <x v="0"/>
  </r>
  <r>
    <x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83.75"/>
    <x v="0"/>
    <x v="0"/>
  </r>
  <r>
    <x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49.882352941176471"/>
    <x v="0"/>
    <x v="0"/>
  </r>
  <r>
    <x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9.464285714285715"/>
    <x v="0"/>
    <x v="0"/>
  </r>
  <r>
    <x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193.84090909090909"/>
    <x v="0"/>
    <x v="0"/>
  </r>
  <r>
    <x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159.51383399209487"/>
    <x v="0"/>
    <x v="0"/>
  </r>
  <r>
    <x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41.68181818181818"/>
    <x v="0"/>
    <x v="0"/>
  </r>
  <r>
    <x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150.89861751152074"/>
    <x v="0"/>
    <x v="0"/>
  </r>
  <r>
    <x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126.6875"/>
    <x v="0"/>
    <x v="0"/>
  </r>
  <r>
    <x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105.26315789473684"/>
    <x v="0"/>
    <x v="0"/>
  </r>
  <r>
    <x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117.51479289940828"/>
    <x v="0"/>
    <x v="0"/>
  </r>
  <r>
    <x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117.36121673003802"/>
    <x v="0"/>
    <x v="0"/>
  </r>
  <r>
    <x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133.33333333333334"/>
    <x v="0"/>
    <x v="0"/>
  </r>
  <r>
    <x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98.360655737704917"/>
    <x v="0"/>
    <x v="0"/>
  </r>
  <r>
    <x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194.44444444444446"/>
    <x v="0"/>
    <x v="0"/>
  </r>
  <r>
    <x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76.865000000000009"/>
    <x v="0"/>
    <x v="0"/>
  </r>
  <r>
    <x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56.815789473684212"/>
    <x v="0"/>
    <x v="0"/>
  </r>
  <r>
    <x v="49"/>
    <x v="49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37.93103448275863"/>
    <x v="0"/>
    <x v="0"/>
  </r>
  <r>
    <x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27.272727272727273"/>
    <x v="0"/>
    <x v="0"/>
  </r>
  <r>
    <x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18.33613445378151"/>
    <x v="0"/>
    <x v="0"/>
  </r>
  <r>
    <x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23.48076923076923"/>
    <x v="0"/>
    <x v="0"/>
  </r>
  <r>
    <x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28.111111111111111"/>
    <x v="0"/>
    <x v="0"/>
  </r>
  <r>
    <x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194.23076923076923"/>
    <x v="0"/>
    <x v="0"/>
  </r>
  <r>
    <x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28.95348837209303"/>
    <x v="0"/>
    <x v="0"/>
  </r>
  <r>
    <x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49.316091954022987"/>
    <x v="0"/>
    <x v="0"/>
  </r>
  <r>
    <x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21.52173913043478"/>
    <x v="0"/>
    <x v="0"/>
  </r>
  <r>
    <x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37.21333333333334"/>
    <x v="0"/>
    <x v="0"/>
  </r>
  <r>
    <x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606.82242424242418"/>
    <x v="0"/>
    <x v="0"/>
  </r>
  <r>
    <x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43.040092592592593"/>
    <x v="0"/>
    <x v="1"/>
  </r>
  <r>
    <x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322.39130434782606"/>
    <x v="0"/>
    <x v="1"/>
  </r>
  <r>
    <x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96.708333333333329"/>
    <x v="0"/>
    <x v="1"/>
  </r>
  <r>
    <x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35.474531249999998"/>
    <x v="0"/>
    <x v="1"/>
  </r>
  <r>
    <x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86.666666666666671"/>
    <x v="0"/>
    <x v="1"/>
  </r>
  <r>
    <x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132.05263157894737"/>
    <x v="0"/>
    <x v="1"/>
  </r>
  <r>
    <x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91.230769230769226"/>
    <x v="0"/>
    <x v="1"/>
  </r>
  <r>
    <x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116.25"/>
    <x v="0"/>
    <x v="1"/>
  </r>
  <r>
    <x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21.194444444444443"/>
    <x v="0"/>
    <x v="1"/>
  </r>
  <r>
    <x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62.327134831460668"/>
    <x v="0"/>
    <x v="1"/>
  </r>
  <r>
    <x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37.411764705882355"/>
    <x v="0"/>
    <x v="1"/>
  </r>
  <r>
    <x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69.71875"/>
    <x v="0"/>
    <x v="1"/>
  </r>
  <r>
    <x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58.170731707317074"/>
    <x v="0"/>
    <x v="1"/>
  </r>
  <r>
    <x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50"/>
    <x v="0"/>
    <x v="1"/>
  </r>
  <r>
    <x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19.471034482758618"/>
    <x v="0"/>
    <x v="1"/>
  </r>
  <r>
    <x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85.957446808510639"/>
    <x v="0"/>
    <x v="1"/>
  </r>
  <r>
    <x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30.666666666666668"/>
    <x v="0"/>
    <x v="1"/>
  </r>
  <r>
    <x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60.384615384615387"/>
    <x v="0"/>
    <x v="1"/>
  </r>
  <r>
    <x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38.6"/>
    <x v="0"/>
    <x v="1"/>
  </r>
  <r>
    <x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40.268292682926827"/>
    <x v="0"/>
    <x v="1"/>
  </r>
  <r>
    <x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73.82978723404256"/>
    <x v="0"/>
    <x v="1"/>
  </r>
  <r>
    <x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53.035714285714285"/>
    <x v="0"/>
    <x v="1"/>
  </r>
  <r>
    <x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40.005000000000003"/>
    <x v="0"/>
    <x v="1"/>
  </r>
  <r>
    <x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5.76923076923077"/>
    <x v="0"/>
    <x v="1"/>
  </r>
  <r>
    <x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71.428571428571431"/>
    <x v="0"/>
    <x v="1"/>
  </r>
  <r>
    <x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71.714285714285708"/>
    <x v="0"/>
    <x v="1"/>
  </r>
  <r>
    <x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375.76470588235293"/>
    <x v="0"/>
    <x v="1"/>
  </r>
  <r>
    <x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104.6"/>
    <x v="0"/>
    <x v="1"/>
  </r>
  <r>
    <x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60"/>
    <x v="0"/>
    <x v="1"/>
  </r>
  <r>
    <x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123.28571428571429"/>
    <x v="0"/>
    <x v="1"/>
  </r>
  <r>
    <x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31.375"/>
    <x v="0"/>
    <x v="1"/>
  </r>
  <r>
    <x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78.260869565217391"/>
    <x v="0"/>
    <x v="1"/>
  </r>
  <r>
    <x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122.32558139534883"/>
    <x v="0"/>
    <x v="1"/>
  </r>
  <r>
    <x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73.733333333333334"/>
    <x v="0"/>
    <x v="1"/>
  </r>
  <r>
    <x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21.666666666666668"/>
    <x v="0"/>
    <x v="1"/>
  </r>
  <r>
    <x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21.904761904761905"/>
    <x v="0"/>
    <x v="1"/>
  </r>
  <r>
    <x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50.588235294117645"/>
    <x v="0"/>
    <x v="1"/>
  </r>
  <r>
    <x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53.125"/>
    <x v="0"/>
    <x v="1"/>
  </r>
  <r>
    <x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56.666666666666664"/>
    <x v="0"/>
    <x v="1"/>
  </r>
  <r>
    <x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40.776666666666664"/>
    <x v="0"/>
    <x v="1"/>
  </r>
  <r>
    <x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192.30769230769232"/>
    <x v="0"/>
    <x v="1"/>
  </r>
  <r>
    <x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100"/>
    <x v="0"/>
    <x v="1"/>
  </r>
  <r>
    <x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17.92307692307692"/>
    <x v="0"/>
    <x v="1"/>
  </r>
  <r>
    <x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7.897959183673468"/>
    <x v="0"/>
    <x v="1"/>
  </r>
  <r>
    <x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60"/>
    <x v="0"/>
    <x v="1"/>
  </r>
  <r>
    <x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39.383333333333333"/>
    <x v="0"/>
    <x v="1"/>
  </r>
  <r>
    <x v="106"/>
    <x v="106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186.11111111111111"/>
    <x v="0"/>
    <x v="1"/>
  </r>
  <r>
    <x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11.37681159420291"/>
    <x v="0"/>
    <x v="1"/>
  </r>
  <r>
    <x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78.723404255319153"/>
    <x v="0"/>
    <x v="1"/>
  </r>
  <r>
    <x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46.702127659574465"/>
    <x v="0"/>
    <x v="1"/>
  </r>
  <r>
    <x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65.384615384615387"/>
    <x v="0"/>
    <x v="1"/>
  </r>
  <r>
    <x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102.0754716981132"/>
    <x v="0"/>
    <x v="1"/>
  </r>
  <r>
    <x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64.197530864197532"/>
    <x v="0"/>
    <x v="1"/>
  </r>
  <r>
    <x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90.384615384615387"/>
    <x v="0"/>
    <x v="1"/>
  </r>
  <r>
    <x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88.571428571428569"/>
    <x v="0"/>
    <x v="1"/>
  </r>
  <r>
    <x v="115"/>
    <x v="115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28.727272727272727"/>
    <x v="0"/>
    <x v="1"/>
  </r>
  <r>
    <x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69.78947368421052"/>
    <x v="0"/>
    <x v="1"/>
  </r>
  <r>
    <x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167.48962962962963"/>
    <x v="0"/>
    <x v="1"/>
  </r>
  <r>
    <x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144.91230769230768"/>
    <x v="0"/>
    <x v="1"/>
  </r>
  <r>
    <x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91.840540540540545"/>
    <x v="0"/>
    <x v="1"/>
  </r>
  <r>
    <x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0"/>
    <x v="0"/>
    <x v="2"/>
  </r>
  <r>
    <x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"/>
    <x v="0"/>
    <x v="2"/>
  </r>
  <r>
    <x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e v="#DIV/0!"/>
    <x v="0"/>
    <x v="2"/>
  </r>
  <r>
    <x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5.166666666666668"/>
    <x v="0"/>
    <x v="2"/>
  </r>
  <r>
    <x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e v="#DIV/0!"/>
    <x v="0"/>
    <x v="2"/>
  </r>
  <r>
    <x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11.666666666666666"/>
    <x v="0"/>
    <x v="2"/>
  </r>
  <r>
    <x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06.69230769230769"/>
    <x v="0"/>
    <x v="2"/>
  </r>
  <r>
    <x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47.5"/>
    <x v="0"/>
    <x v="2"/>
  </r>
  <r>
    <x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311.16666666666669"/>
    <x v="0"/>
    <x v="2"/>
  </r>
  <r>
    <x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e v="#DIV/0!"/>
    <x v="0"/>
    <x v="2"/>
  </r>
  <r>
    <x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e v="#DIV/0!"/>
    <x v="0"/>
    <x v="2"/>
  </r>
  <r>
    <x v="131"/>
    <x v="131"/>
    <s v="I"/>
    <n v="1200"/>
    <n v="0"/>
    <x v="1"/>
    <x v="0"/>
    <s v="USD"/>
    <n v="1467763200"/>
    <n v="1466453161"/>
    <b v="0"/>
    <n v="0"/>
    <b v="0"/>
    <x v="2"/>
    <n v="0"/>
    <e v="#DIV/0!"/>
    <x v="0"/>
    <x v="2"/>
  </r>
  <r>
    <x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94.506172839506178"/>
    <x v="0"/>
    <x v="2"/>
  </r>
  <r>
    <x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e v="#DIV/0!"/>
    <x v="0"/>
    <x v="2"/>
  </r>
  <r>
    <x v="134"/>
    <x v="134"/>
    <s v="steampunk  remake of &quot;a Christmas carol&quot;"/>
    <n v="5000"/>
    <n v="0"/>
    <x v="1"/>
    <x v="0"/>
    <s v="USD"/>
    <n v="1441386000"/>
    <n v="1438811418"/>
    <b v="0"/>
    <n v="0"/>
    <b v="0"/>
    <x v="2"/>
    <n v="0"/>
    <e v="#DIV/0!"/>
    <x v="0"/>
    <x v="2"/>
  </r>
  <r>
    <x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80.599999999999994"/>
    <x v="0"/>
    <x v="2"/>
  </r>
  <r>
    <x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e v="#DIV/0!"/>
    <x v="0"/>
    <x v="2"/>
  </r>
  <r>
    <x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e v="#DIV/0!"/>
    <x v="0"/>
    <x v="2"/>
  </r>
  <r>
    <x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81.241379310344826"/>
    <x v="0"/>
    <x v="2"/>
  </r>
  <r>
    <x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500"/>
    <x v="0"/>
    <x v="2"/>
  </r>
  <r>
    <x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e v="#DIV/0!"/>
    <x v="0"/>
    <x v="2"/>
  </r>
  <r>
    <x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46.178571428571431"/>
    <x v="0"/>
    <x v="2"/>
  </r>
  <r>
    <x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0"/>
    <x v="0"/>
    <x v="2"/>
  </r>
  <r>
    <x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e v="#DIV/0!"/>
    <x v="0"/>
    <x v="2"/>
  </r>
  <r>
    <x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55.945945945945944"/>
    <x v="0"/>
    <x v="2"/>
  </r>
  <r>
    <x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37.555555555555557"/>
    <x v="0"/>
    <x v="2"/>
  </r>
  <r>
    <x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38.333333333333336"/>
    <x v="0"/>
    <x v="2"/>
  </r>
  <r>
    <x v="147"/>
    <x v="147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e v="#DIV/0!"/>
    <x v="0"/>
    <x v="2"/>
  </r>
  <r>
    <x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20"/>
    <x v="0"/>
    <x v="2"/>
  </r>
  <r>
    <x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15.333333333333334"/>
    <x v="0"/>
    <x v="2"/>
  </r>
  <r>
    <x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449.43283582089555"/>
    <x v="0"/>
    <x v="2"/>
  </r>
  <r>
    <x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"/>
    <x v="0"/>
    <x v="2"/>
  </r>
  <r>
    <x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15"/>
    <x v="0"/>
    <x v="2"/>
  </r>
  <r>
    <x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35.9"/>
    <x v="0"/>
    <x v="2"/>
  </r>
  <r>
    <x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13.333333333333334"/>
    <x v="0"/>
    <x v="2"/>
  </r>
  <r>
    <x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20.25"/>
    <x v="0"/>
    <x v="2"/>
  </r>
  <r>
    <x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119"/>
    <x v="0"/>
    <x v="2"/>
  </r>
  <r>
    <x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4"/>
    <x v="0"/>
    <x v="2"/>
  </r>
  <r>
    <x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e v="#DIV/0!"/>
    <x v="0"/>
    <x v="2"/>
  </r>
  <r>
    <x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0"/>
    <x v="0"/>
    <x v="2"/>
  </r>
  <r>
    <x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e v="#DIV/0!"/>
    <x v="0"/>
    <x v="3"/>
  </r>
  <r>
    <x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5"/>
    <x v="0"/>
    <x v="3"/>
  </r>
  <r>
    <x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43.5"/>
    <x v="0"/>
    <x v="3"/>
  </r>
  <r>
    <x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e v="#DIV/0!"/>
    <x v="0"/>
    <x v="3"/>
  </r>
  <r>
    <x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91.428571428571431"/>
    <x v="0"/>
    <x v="3"/>
  </r>
  <r>
    <x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e v="#DIV/0!"/>
    <x v="0"/>
    <x v="3"/>
  </r>
  <r>
    <x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3000"/>
    <x v="0"/>
    <x v="3"/>
  </r>
  <r>
    <x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5.5"/>
    <x v="0"/>
    <x v="3"/>
  </r>
  <r>
    <x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108.33333333333333"/>
    <x v="0"/>
    <x v="3"/>
  </r>
  <r>
    <x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56"/>
    <x v="0"/>
    <x v="3"/>
  </r>
  <r>
    <x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32.5"/>
    <x v="0"/>
    <x v="3"/>
  </r>
  <r>
    <x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"/>
    <x v="0"/>
    <x v="3"/>
  </r>
  <r>
    <x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e v="#DIV/0!"/>
    <x v="0"/>
    <x v="3"/>
  </r>
  <r>
    <x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e v="#DIV/0!"/>
    <x v="0"/>
    <x v="3"/>
  </r>
  <r>
    <x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e v="#DIV/0!"/>
    <x v="0"/>
    <x v="3"/>
  </r>
  <r>
    <x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49.884615384615387"/>
    <x v="0"/>
    <x v="3"/>
  </r>
  <r>
    <x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e v="#DIV/0!"/>
    <x v="0"/>
    <x v="3"/>
  </r>
  <r>
    <x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5.714285714285715"/>
    <x v="0"/>
    <x v="3"/>
  </r>
  <r>
    <x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e v="#DIV/0!"/>
    <x v="0"/>
    <x v="3"/>
  </r>
  <r>
    <x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100"/>
    <x v="0"/>
    <x v="3"/>
  </r>
  <r>
    <x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30.846153846153847"/>
    <x v="0"/>
    <x v="3"/>
  </r>
  <r>
    <x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180.5"/>
    <x v="0"/>
    <x v="3"/>
  </r>
  <r>
    <x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e v="#DIV/0!"/>
    <x v="0"/>
    <x v="3"/>
  </r>
  <r>
    <x v="183"/>
    <x v="183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373.5"/>
    <x v="0"/>
    <x v="3"/>
  </r>
  <r>
    <x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25.5"/>
    <x v="0"/>
    <x v="3"/>
  </r>
  <r>
    <x v="185"/>
    <x v="185"/>
    <s v="Love has no boundaries!"/>
    <n v="40000"/>
    <n v="2200"/>
    <x v="2"/>
    <x v="10"/>
    <s v="NOK"/>
    <n v="1471557139"/>
    <n v="1468965139"/>
    <b v="0"/>
    <n v="10"/>
    <b v="0"/>
    <x v="3"/>
    <n v="5.5E-2"/>
    <n v="220"/>
    <x v="0"/>
    <x v="3"/>
  </r>
  <r>
    <x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e v="#DIV/0!"/>
    <x v="0"/>
    <x v="3"/>
  </r>
  <r>
    <x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160"/>
    <x v="0"/>
    <x v="3"/>
  </r>
  <r>
    <x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e v="#DIV/0!"/>
    <x v="0"/>
    <x v="3"/>
  </r>
  <r>
    <x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69"/>
    <x v="0"/>
    <x v="3"/>
  </r>
  <r>
    <x v="190"/>
    <x v="190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50"/>
    <x v="0"/>
    <x v="3"/>
  </r>
  <r>
    <x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83.333333333333329"/>
    <x v="0"/>
    <x v="3"/>
  </r>
  <r>
    <x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5.666666666666667"/>
    <x v="0"/>
    <x v="3"/>
  </r>
  <r>
    <x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e v="#DIV/0!"/>
    <x v="0"/>
    <x v="3"/>
  </r>
  <r>
    <x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1"/>
    <x v="0"/>
    <x v="3"/>
  </r>
  <r>
    <x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e v="#DIV/0!"/>
    <x v="0"/>
    <x v="3"/>
  </r>
  <r>
    <x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7.10526315789474"/>
    <x v="0"/>
    <x v="3"/>
  </r>
  <r>
    <x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32.75"/>
    <x v="0"/>
    <x v="3"/>
  </r>
  <r>
    <x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46.5"/>
    <x v="0"/>
    <x v="3"/>
  </r>
  <r>
    <x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e v="#DIV/0!"/>
    <x v="0"/>
    <x v="3"/>
  </r>
  <r>
    <x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87.308333333333337"/>
    <x v="0"/>
    <x v="3"/>
  </r>
  <r>
    <x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54.285714285714285"/>
    <x v="0"/>
    <x v="3"/>
  </r>
  <r>
    <x v="202"/>
    <x v="202"/>
    <s v="new web series created by jonney terry"/>
    <n v="6000"/>
    <n v="0"/>
    <x v="2"/>
    <x v="0"/>
    <s v="USD"/>
    <n v="1444337940"/>
    <n v="1441750564"/>
    <b v="0"/>
    <n v="0"/>
    <b v="0"/>
    <x v="3"/>
    <n v="0"/>
    <e v="#DIV/0!"/>
    <x v="0"/>
    <x v="3"/>
  </r>
  <r>
    <x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93.25"/>
    <x v="0"/>
    <x v="3"/>
  </r>
  <r>
    <x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7.68368136117556"/>
    <x v="0"/>
    <x v="3"/>
  </r>
  <r>
    <x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76.470588235294116"/>
    <x v="0"/>
    <x v="3"/>
  </r>
  <r>
    <x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e v="#DIV/0!"/>
    <x v="0"/>
    <x v="3"/>
  </r>
  <r>
    <x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63.84615384615384"/>
    <x v="0"/>
    <x v="3"/>
  </r>
  <r>
    <x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e v="#DIV/0!"/>
    <x v="0"/>
    <x v="3"/>
  </r>
  <r>
    <x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e v="#DIV/0!"/>
    <x v="0"/>
    <x v="3"/>
  </r>
  <r>
    <x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91.818181818181813"/>
    <x v="0"/>
    <x v="3"/>
  </r>
  <r>
    <x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85.83333333333334"/>
    <x v="0"/>
    <x v="3"/>
  </r>
  <r>
    <x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"/>
    <x v="0"/>
    <x v="3"/>
  </r>
  <r>
    <x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20"/>
    <x v="0"/>
    <x v="3"/>
  </r>
  <r>
    <x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"/>
    <x v="0"/>
    <x v="3"/>
  </r>
  <r>
    <x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0"/>
    <x v="0"/>
    <x v="3"/>
  </r>
  <r>
    <x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331.53833333333336"/>
    <x v="0"/>
    <x v="3"/>
  </r>
  <r>
    <x v="217"/>
    <x v="217"/>
    <s v="A roadmovie by paw"/>
    <n v="100000"/>
    <n v="11943"/>
    <x v="2"/>
    <x v="11"/>
    <s v="SEK"/>
    <n v="1419780149"/>
    <n v="1417101749"/>
    <b v="0"/>
    <n v="38"/>
    <b v="0"/>
    <x v="3"/>
    <n v="0.11942999999999999"/>
    <n v="314.28947368421052"/>
    <x v="0"/>
    <x v="3"/>
  </r>
  <r>
    <x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00"/>
    <x v="0"/>
    <x v="3"/>
  </r>
  <r>
    <x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15.98684210526316"/>
    <x v="0"/>
    <x v="3"/>
  </r>
  <r>
    <x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120"/>
    <x v="0"/>
    <x v="3"/>
  </r>
  <r>
    <x v="221"/>
    <x v="221"/>
    <s v="Film about Schizophrenia with Surreal Twists!"/>
    <n v="50000"/>
    <n v="0"/>
    <x v="2"/>
    <x v="0"/>
    <s v="USD"/>
    <n v="1427569564"/>
    <n v="1422389164"/>
    <b v="0"/>
    <n v="0"/>
    <b v="0"/>
    <x v="3"/>
    <n v="0"/>
    <e v="#DIV/0!"/>
    <x v="0"/>
    <x v="3"/>
  </r>
  <r>
    <x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65"/>
    <x v="0"/>
    <x v="3"/>
  </r>
  <r>
    <x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e v="#DIV/0!"/>
    <x v="0"/>
    <x v="3"/>
  </r>
  <r>
    <x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e v="#DIV/0!"/>
    <x v="0"/>
    <x v="3"/>
  </r>
  <r>
    <x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e v="#DIV/0!"/>
    <x v="0"/>
    <x v="3"/>
  </r>
  <r>
    <x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125"/>
    <x v="0"/>
    <x v="3"/>
  </r>
  <r>
    <x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e v="#DIV/0!"/>
    <x v="0"/>
    <x v="3"/>
  </r>
  <r>
    <x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e v="#DIV/0!"/>
    <x v="0"/>
    <x v="3"/>
  </r>
  <r>
    <x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e v="#DIV/0!"/>
    <x v="0"/>
    <x v="3"/>
  </r>
  <r>
    <x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30"/>
    <x v="0"/>
    <x v="3"/>
  </r>
  <r>
    <x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e v="#DIV/0!"/>
    <x v="0"/>
    <x v="3"/>
  </r>
  <r>
    <x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15.714285714285714"/>
    <x v="0"/>
    <x v="3"/>
  </r>
  <r>
    <x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e v="#DIV/0!"/>
    <x v="0"/>
    <x v="3"/>
  </r>
  <r>
    <x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80.2"/>
    <x v="0"/>
    <x v="3"/>
  </r>
  <r>
    <x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e v="#DIV/0!"/>
    <x v="0"/>
    <x v="3"/>
  </r>
  <r>
    <x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e v="#DIV/0!"/>
    <x v="0"/>
    <x v="3"/>
  </r>
  <r>
    <x v="237"/>
    <x v="237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50"/>
    <x v="0"/>
    <x v="3"/>
  </r>
  <r>
    <x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e v="#DIV/0!"/>
    <x v="0"/>
    <x v="3"/>
  </r>
  <r>
    <x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50"/>
    <x v="0"/>
    <x v="3"/>
  </r>
  <r>
    <x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117.84759124087591"/>
    <x v="0"/>
    <x v="4"/>
  </r>
  <r>
    <x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109.04255319148936"/>
    <x v="0"/>
    <x v="4"/>
  </r>
  <r>
    <x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73.019801980198025"/>
    <x v="0"/>
    <x v="4"/>
  </r>
  <r>
    <x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78.195121951219505"/>
    <x v="0"/>
    <x v="4"/>
  </r>
  <r>
    <x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47.398809523809526"/>
    <x v="0"/>
    <x v="4"/>
  </r>
  <r>
    <x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54.020833333333336"/>
    <x v="0"/>
    <x v="4"/>
  </r>
  <r>
    <x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68.488789237668158"/>
    <x v="0"/>
    <x v="4"/>
  </r>
  <r>
    <x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108.14516129032258"/>
    <x v="0"/>
    <x v="4"/>
  </r>
  <r>
    <x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589.95205479452056"/>
    <x v="0"/>
    <x v="4"/>
  </r>
  <r>
    <x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48.051063829787232"/>
    <x v="0"/>
    <x v="4"/>
  </r>
  <r>
    <x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72.482837528604122"/>
    <x v="0"/>
    <x v="4"/>
  </r>
  <r>
    <x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57.077922077922075"/>
    <x v="0"/>
    <x v="4"/>
  </r>
  <r>
    <x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85.444444444444443"/>
    <x v="0"/>
    <x v="4"/>
  </r>
  <r>
    <x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215.85714285714286"/>
    <x v="0"/>
    <x v="4"/>
  </r>
  <r>
    <x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89.38643312101911"/>
    <x v="0"/>
    <x v="4"/>
  </r>
  <r>
    <x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45.418404255319146"/>
    <x v="0"/>
    <x v="4"/>
  </r>
  <r>
    <x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65.756363636363631"/>
    <x v="0"/>
    <x v="4"/>
  </r>
  <r>
    <x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66.70405357142856"/>
    <x v="0"/>
    <x v="4"/>
  </r>
  <r>
    <x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83.345930232558146"/>
    <x v="0"/>
    <x v="4"/>
  </r>
  <r>
    <x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05.04609341825902"/>
    <x v="0"/>
    <x v="4"/>
  </r>
  <r>
    <x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20.90909090909091"/>
    <x v="0"/>
    <x v="4"/>
  </r>
  <r>
    <x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97.63636363636364"/>
    <x v="0"/>
    <x v="4"/>
  </r>
  <r>
    <x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41.379310344827587"/>
    <x v="0"/>
    <x v="4"/>
  </r>
  <r>
    <x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30.654485981308412"/>
    <x v="0"/>
    <x v="4"/>
  </r>
  <r>
    <x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64.945054945054949"/>
    <x v="0"/>
    <x v="4"/>
  </r>
  <r>
    <x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95.775862068965523"/>
    <x v="0"/>
    <x v="4"/>
  </r>
  <r>
    <x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40.416666666666664"/>
    <x v="0"/>
    <x v="4"/>
  </r>
  <r>
    <x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78.578424242424248"/>
    <x v="0"/>
    <x v="4"/>
  </r>
  <r>
    <x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50.18018018018018"/>
    <x v="0"/>
    <x v="4"/>
  </r>
  <r>
    <x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2.251735588972423"/>
    <x v="0"/>
    <x v="4"/>
  </r>
  <r>
    <x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57.540983606557376"/>
    <x v="0"/>
    <x v="4"/>
  </r>
  <r>
    <x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109.42160278745645"/>
    <x v="0"/>
    <x v="4"/>
  </r>
  <r>
    <x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81.892461538461546"/>
    <x v="0"/>
    <x v="4"/>
  </r>
  <r>
    <x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45.667711864406776"/>
    <x v="0"/>
    <x v="4"/>
  </r>
  <r>
    <x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55.221238938053098"/>
    <x v="0"/>
    <x v="4"/>
  </r>
  <r>
    <x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65.298192771084331"/>
    <x v="0"/>
    <x v="4"/>
  </r>
  <r>
    <x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95.225806451612897"/>
    <x v="0"/>
    <x v="4"/>
  </r>
  <r>
    <x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75.444794952681391"/>
    <x v="0"/>
    <x v="4"/>
  </r>
  <r>
    <x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97.816867469879512"/>
    <x v="0"/>
    <x v="4"/>
  </r>
  <r>
    <x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87.685606557377056"/>
    <x v="0"/>
    <x v="4"/>
  </r>
  <r>
    <x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54.748948106591868"/>
    <x v="0"/>
    <x v="4"/>
  </r>
  <r>
    <x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83.953417721518989"/>
    <x v="0"/>
    <x v="4"/>
  </r>
  <r>
    <x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254.38547486033519"/>
    <x v="0"/>
    <x v="4"/>
  </r>
  <r>
    <x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101.8269801980198"/>
    <x v="0"/>
    <x v="4"/>
  </r>
  <r>
    <x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55.066394736842106"/>
    <x v="0"/>
    <x v="4"/>
  </r>
  <r>
    <x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56.901438721136763"/>
    <x v="0"/>
    <x v="4"/>
  </r>
  <r>
    <x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21.28148148148148"/>
    <x v="0"/>
    <x v="4"/>
  </r>
  <r>
    <x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91.189655172413794"/>
    <x v="0"/>
    <x v="4"/>
  </r>
  <r>
    <x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115.44812080536913"/>
    <x v="0"/>
    <x v="4"/>
  </r>
  <r>
    <x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67.771551724137936"/>
    <x v="0"/>
    <x v="4"/>
  </r>
  <r>
    <x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28.576190476190476"/>
    <x v="0"/>
    <x v="4"/>
  </r>
  <r>
    <x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46.8828125"/>
    <x v="0"/>
    <x v="4"/>
  </r>
  <r>
    <x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154.42231237322514"/>
    <x v="0"/>
    <x v="4"/>
  </r>
  <r>
    <x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201.22137404580153"/>
    <x v="0"/>
    <x v="4"/>
  </r>
  <r>
    <x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100"/>
    <x v="0"/>
    <x v="4"/>
  </r>
  <r>
    <x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100.08204511278196"/>
    <x v="0"/>
    <x v="4"/>
  </r>
  <r>
    <x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230.08953488372092"/>
    <x v="0"/>
    <x v="4"/>
  </r>
  <r>
    <x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41.74647887323943"/>
    <x v="0"/>
    <x v="4"/>
  </r>
  <r>
    <x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6.344351395730705"/>
    <x v="0"/>
    <x v="4"/>
  </r>
  <r>
    <x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73.341188524590166"/>
    <x v="0"/>
    <x v="4"/>
  </r>
  <r>
    <x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85.337785234899329"/>
    <x v="0"/>
    <x v="4"/>
  </r>
  <r>
    <x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61.496215139442228"/>
    <x v="0"/>
    <x v="4"/>
  </r>
  <r>
    <x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93.018518518518519"/>
    <x v="0"/>
    <x v="4"/>
  </r>
  <r>
    <x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50.292682926829265"/>
    <x v="0"/>
    <x v="4"/>
  </r>
  <r>
    <x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06.43243243243244"/>
    <x v="0"/>
    <x v="4"/>
  </r>
  <r>
    <x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51.719576719576722"/>
    <x v="0"/>
    <x v="4"/>
  </r>
  <r>
    <x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36.612499999999997"/>
    <x v="0"/>
    <x v="4"/>
  </r>
  <r>
    <x v="307"/>
    <x v="307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42.517361111111114"/>
    <x v="0"/>
    <x v="4"/>
  </r>
  <r>
    <x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2.712871287128714"/>
    <x v="0"/>
    <x v="4"/>
  </r>
  <r>
    <x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89.957983193277315"/>
    <x v="0"/>
    <x v="4"/>
  </r>
  <r>
    <x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28.924722222222222"/>
    <x v="0"/>
    <x v="4"/>
  </r>
  <r>
    <x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138.8022"/>
    <x v="0"/>
    <x v="4"/>
  </r>
  <r>
    <x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61.301369863013697"/>
    <x v="0"/>
    <x v="4"/>
  </r>
  <r>
    <x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80.202702702702709"/>
    <x v="0"/>
    <x v="4"/>
  </r>
  <r>
    <x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32.095833333333331"/>
    <x v="0"/>
    <x v="4"/>
  </r>
  <r>
    <x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200.88888888888889"/>
    <x v="0"/>
    <x v="4"/>
  </r>
  <r>
    <x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108.01265822784811"/>
    <x v="0"/>
    <x v="4"/>
  </r>
  <r>
    <x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95.699367088607602"/>
    <x v="0"/>
    <x v="4"/>
  </r>
  <r>
    <x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9.880281690140848"/>
    <x v="0"/>
    <x v="4"/>
  </r>
  <r>
    <x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110.47058823529412"/>
    <x v="0"/>
    <x v="4"/>
  </r>
  <r>
    <x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134.91139240506328"/>
    <x v="0"/>
    <x v="4"/>
  </r>
  <r>
    <x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106.62314540059347"/>
    <x v="0"/>
    <x v="4"/>
  </r>
  <r>
    <x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145.04301075268816"/>
    <x v="0"/>
    <x v="4"/>
  </r>
  <r>
    <x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114.58620689655173"/>
    <x v="0"/>
    <x v="4"/>
  </r>
  <r>
    <x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05.3170731707317"/>
    <x v="0"/>
    <x v="4"/>
  </r>
  <r>
    <x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70.921195652173907"/>
    <x v="0"/>
    <x v="4"/>
  </r>
  <r>
    <x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47.17167680278018"/>
    <x v="0"/>
    <x v="4"/>
  </r>
  <r>
    <x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160.47058823529412"/>
    <x v="0"/>
    <x v="4"/>
  </r>
  <r>
    <x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156.04578313253012"/>
    <x v="0"/>
    <x v="4"/>
  </r>
  <r>
    <x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63.17365269461078"/>
    <x v="0"/>
    <x v="4"/>
  </r>
  <r>
    <x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104.82352941176471"/>
    <x v="0"/>
    <x v="4"/>
  </r>
  <r>
    <x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97.356164383561648"/>
    <x v="0"/>
    <x v="4"/>
  </r>
  <r>
    <x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03.63063063063063"/>
    <x v="0"/>
    <x v="4"/>
  </r>
  <r>
    <x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188.31203007518798"/>
    <x v="0"/>
    <x v="4"/>
  </r>
  <r>
    <x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146.65217391304347"/>
    <x v="0"/>
    <x v="4"/>
  </r>
  <r>
    <x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09.1875"/>
    <x v="0"/>
    <x v="4"/>
  </r>
  <r>
    <x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59.249046653144013"/>
    <x v="0"/>
    <x v="4"/>
  </r>
  <r>
    <x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97.904838709677421"/>
    <x v="0"/>
    <x v="4"/>
  </r>
  <r>
    <x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70.000169491525426"/>
    <x v="0"/>
    <x v="4"/>
  </r>
  <r>
    <x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72.865168539325836"/>
    <x v="0"/>
    <x v="4"/>
  </r>
  <r>
    <x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146.34782608695653"/>
    <x v="0"/>
    <x v="4"/>
  </r>
  <r>
    <x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67.909090909090907"/>
    <x v="0"/>
    <x v="4"/>
  </r>
  <r>
    <x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169.85083076923075"/>
    <x v="0"/>
    <x v="4"/>
  </r>
  <r>
    <x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58.413339694656486"/>
    <x v="0"/>
    <x v="4"/>
  </r>
  <r>
    <x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119.99298245614035"/>
    <x v="0"/>
    <x v="4"/>
  </r>
  <r>
    <x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99.860335195530723"/>
    <x v="0"/>
    <x v="4"/>
  </r>
  <r>
    <x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90.579148936170213"/>
    <x v="0"/>
    <x v="4"/>
  </r>
  <r>
    <x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117.77361477572559"/>
    <x v="0"/>
    <x v="4"/>
  </r>
  <r>
    <x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86.554621848739501"/>
    <x v="0"/>
    <x v="4"/>
  </r>
  <r>
    <x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71.899281437125751"/>
    <x v="0"/>
    <x v="4"/>
  </r>
  <r>
    <x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129.81900452488688"/>
    <x v="0"/>
    <x v="4"/>
  </r>
  <r>
    <x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44.912863070539416"/>
    <x v="0"/>
    <x v="4"/>
  </r>
  <r>
    <x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0.755244755244753"/>
    <x v="0"/>
    <x v="4"/>
  </r>
  <r>
    <x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103.52394779771615"/>
    <x v="0"/>
    <x v="4"/>
  </r>
  <r>
    <x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125.44827586206897"/>
    <x v="0"/>
    <x v="4"/>
  </r>
  <r>
    <x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246.60606060606059"/>
    <x v="0"/>
    <x v="4"/>
  </r>
  <r>
    <x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79.401340206185566"/>
    <x v="0"/>
    <x v="4"/>
  </r>
  <r>
    <x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86.138613861386133"/>
    <x v="0"/>
    <x v="4"/>
  </r>
  <r>
    <x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193.04868913857678"/>
    <x v="0"/>
    <x v="4"/>
  </r>
  <r>
    <x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84.023178807947019"/>
    <x v="0"/>
    <x v="4"/>
  </r>
  <r>
    <x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39.82758620689654"/>
    <x v="0"/>
    <x v="4"/>
  </r>
  <r>
    <x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109.82189265536722"/>
    <x v="0"/>
    <x v="4"/>
  </r>
  <r>
    <x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39.53488372093022"/>
    <x v="0"/>
    <x v="4"/>
  </r>
  <r>
    <x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347.84615384615387"/>
    <x v="0"/>
    <x v="4"/>
  </r>
  <r>
    <x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68.24159292035398"/>
    <x v="0"/>
    <x v="4"/>
  </r>
  <r>
    <x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39.93846153846152"/>
    <x v="0"/>
    <x v="4"/>
  </r>
  <r>
    <x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287.31343283582089"/>
    <x v="0"/>
    <x v="4"/>
  </r>
  <r>
    <x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86.84882352941176"/>
    <x v="0"/>
    <x v="4"/>
  </r>
  <r>
    <x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1.84905660377359"/>
    <x v="0"/>
    <x v="4"/>
  </r>
  <r>
    <x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42.874970059880241"/>
    <x v="0"/>
    <x v="4"/>
  </r>
  <r>
    <x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709.41860465116281"/>
    <x v="0"/>
    <x v="4"/>
  </r>
  <r>
    <x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61.25517890772127"/>
    <x v="0"/>
    <x v="4"/>
  </r>
  <r>
    <x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41.777777777777779"/>
    <x v="0"/>
    <x v="4"/>
  </r>
  <r>
    <x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89.887640449438209"/>
    <x v="0"/>
    <x v="4"/>
  </r>
  <r>
    <x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45.051724137931032"/>
    <x v="0"/>
    <x v="4"/>
  </r>
  <r>
    <x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42.857142857142854"/>
    <x v="0"/>
    <x v="4"/>
  </r>
  <r>
    <x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54.083333333333336"/>
    <x v="0"/>
    <x v="4"/>
  </r>
  <r>
    <x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3.21804511278195"/>
    <x v="0"/>
    <x v="4"/>
  </r>
  <r>
    <x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40.397590361445786"/>
    <x v="0"/>
    <x v="4"/>
  </r>
  <r>
    <x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116.85906040268456"/>
    <x v="0"/>
    <x v="4"/>
  </r>
  <r>
    <x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115.51020408163265"/>
    <x v="0"/>
    <x v="4"/>
  </r>
  <r>
    <x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104.31274900398407"/>
    <x v="0"/>
    <x v="4"/>
  </r>
  <r>
    <x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9.772727272727266"/>
    <x v="0"/>
    <x v="4"/>
  </r>
  <r>
    <x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43.020833333333336"/>
    <x v="0"/>
    <x v="4"/>
  </r>
  <r>
    <x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58.540469973890339"/>
    <x v="0"/>
    <x v="4"/>
  </r>
  <r>
    <x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111.79535864978902"/>
    <x v="0"/>
    <x v="4"/>
  </r>
  <r>
    <x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46.230769230769234"/>
    <x v="0"/>
    <x v="4"/>
  </r>
  <r>
    <x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144.69039145907473"/>
    <x v="0"/>
    <x v="4"/>
  </r>
  <r>
    <x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88.845070422535215"/>
    <x v="0"/>
    <x v="4"/>
  </r>
  <r>
    <x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81.75107284768211"/>
    <x v="0"/>
    <x v="4"/>
  </r>
  <r>
    <x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71.428571428571431"/>
    <x v="0"/>
    <x v="4"/>
  </r>
  <r>
    <x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104.25906735751295"/>
    <x v="0"/>
    <x v="4"/>
  </r>
  <r>
    <x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90.616504854368927"/>
    <x v="0"/>
    <x v="4"/>
  </r>
  <r>
    <x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157.33048433048432"/>
    <x v="0"/>
    <x v="4"/>
  </r>
  <r>
    <x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105.18"/>
    <x v="0"/>
    <x v="4"/>
  </r>
  <r>
    <x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58.719836956521746"/>
    <x v="0"/>
    <x v="4"/>
  </r>
  <r>
    <x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81.632653061224488"/>
    <x v="0"/>
    <x v="4"/>
  </r>
  <r>
    <x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6.460043668122275"/>
    <x v="0"/>
    <x v="4"/>
  </r>
  <r>
    <x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140.1044776119403"/>
    <x v="0"/>
    <x v="4"/>
  </r>
  <r>
    <x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224.85263157894738"/>
    <x v="0"/>
    <x v="4"/>
  </r>
  <r>
    <x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181.13306451612902"/>
    <x v="0"/>
    <x v="4"/>
  </r>
  <r>
    <x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711.04109589041093"/>
    <x v="0"/>
    <x v="4"/>
  </r>
  <r>
    <x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65.883720930232556"/>
    <x v="0"/>
    <x v="4"/>
  </r>
  <r>
    <x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75.185714285714283"/>
    <x v="0"/>
    <x v="4"/>
  </r>
  <r>
    <x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133.14391143911439"/>
    <x v="0"/>
    <x v="4"/>
  </r>
  <r>
    <x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55.2"/>
    <x v="0"/>
    <x v="4"/>
  </r>
  <r>
    <x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86.163714285714292"/>
    <x v="0"/>
    <x v="4"/>
  </r>
  <r>
    <x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92.318181818181813"/>
    <x v="0"/>
    <x v="4"/>
  </r>
  <r>
    <x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160.16473684210527"/>
    <x v="0"/>
    <x v="4"/>
  </r>
  <r>
    <x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45.6"/>
    <x v="0"/>
    <x v="4"/>
  </r>
  <r>
    <x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183.28571428571428"/>
    <x v="0"/>
    <x v="4"/>
  </r>
  <r>
    <x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125.78838174273859"/>
    <x v="0"/>
    <x v="4"/>
  </r>
  <r>
    <x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57.654545454545456"/>
    <x v="0"/>
    <x v="4"/>
  </r>
  <r>
    <x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.660818713450297"/>
    <x v="0"/>
    <x v="4"/>
  </r>
  <r>
    <x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91.480769230769226"/>
    <x v="0"/>
    <x v="4"/>
  </r>
  <r>
    <x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8.09809523809524"/>
    <x v="0"/>
    <x v="4"/>
  </r>
  <r>
    <x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48.086800000000004"/>
    <x v="0"/>
    <x v="4"/>
  </r>
  <r>
    <x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02.42307692307693"/>
    <x v="0"/>
    <x v="4"/>
  </r>
  <r>
    <x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216.75"/>
    <x v="0"/>
    <x v="4"/>
  </r>
  <r>
    <x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10.06849315068493"/>
    <x v="0"/>
    <x v="4"/>
  </r>
  <r>
    <x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.833333333333333"/>
    <x v="0"/>
    <x v="5"/>
  </r>
  <r>
    <x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50.166666666666664"/>
    <x v="0"/>
    <x v="5"/>
  </r>
  <r>
    <x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35.833333333333336"/>
    <x v="0"/>
    <x v="5"/>
  </r>
  <r>
    <x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1.76923076923077"/>
    <x v="0"/>
    <x v="5"/>
  </r>
  <r>
    <x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40.78"/>
    <x v="0"/>
    <x v="5"/>
  </r>
  <r>
    <x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3"/>
    <x v="0"/>
    <x v="5"/>
  </r>
  <r>
    <x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6.625"/>
    <x v="0"/>
    <x v="5"/>
  </r>
  <r>
    <x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e v="#DIV/0!"/>
    <x v="0"/>
    <x v="5"/>
  </r>
  <r>
    <x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52"/>
    <x v="0"/>
    <x v="5"/>
  </r>
  <r>
    <x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e v="#DIV/0!"/>
    <x v="0"/>
    <x v="5"/>
  </r>
  <r>
    <x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4.8"/>
    <x v="0"/>
    <x v="5"/>
  </r>
  <r>
    <x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51.875"/>
    <x v="0"/>
    <x v="5"/>
  </r>
  <r>
    <x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71.25"/>
    <x v="0"/>
    <x v="5"/>
  </r>
  <r>
    <x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e v="#DIV/0!"/>
    <x v="0"/>
    <x v="5"/>
  </r>
  <r>
    <x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2.5"/>
    <x v="0"/>
    <x v="5"/>
  </r>
  <r>
    <x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1"/>
    <x v="0"/>
    <x v="5"/>
  </r>
  <r>
    <x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e v="#DIV/0!"/>
    <x v="0"/>
    <x v="5"/>
  </r>
  <r>
    <x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e v="#DIV/0!"/>
    <x v="0"/>
    <x v="5"/>
  </r>
  <r>
    <x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70.54545454545453"/>
    <x v="0"/>
    <x v="5"/>
  </r>
  <r>
    <x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e v="#DIV/0!"/>
    <x v="0"/>
    <x v="5"/>
  </r>
  <r>
    <x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5"/>
    <x v="0"/>
    <x v="5"/>
  </r>
  <r>
    <x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e v="#DIV/0!"/>
    <x v="0"/>
    <x v="5"/>
  </r>
  <r>
    <x v="442"/>
    <x v="442"/>
    <s v="Doomsday is here"/>
    <n v="17000"/>
    <n v="6691"/>
    <x v="2"/>
    <x v="0"/>
    <s v="USD"/>
    <n v="1424380783"/>
    <n v="1421788783"/>
    <b v="0"/>
    <n v="17"/>
    <b v="0"/>
    <x v="5"/>
    <n v="0.39358823529411763"/>
    <n v="393.58823529411762"/>
    <x v="0"/>
    <x v="5"/>
  </r>
  <r>
    <x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5"/>
    <x v="0"/>
    <x v="5"/>
  </r>
  <r>
    <x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50"/>
    <x v="0"/>
    <x v="5"/>
  </r>
  <r>
    <x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1"/>
    <x v="0"/>
    <x v="5"/>
  </r>
  <r>
    <x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47.875"/>
    <x v="0"/>
    <x v="5"/>
  </r>
  <r>
    <x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5"/>
    <x v="0"/>
    <x v="5"/>
  </r>
  <r>
    <x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20.502500000000001"/>
    <x v="0"/>
    <x v="5"/>
  </r>
  <r>
    <x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9"/>
    <x v="0"/>
    <x v="5"/>
  </r>
  <r>
    <x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56.571428571428569"/>
    <x v="0"/>
    <x v="5"/>
  </r>
  <r>
    <x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e v="#DIV/0!"/>
    <x v="0"/>
    <x v="5"/>
  </r>
  <r>
    <x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40"/>
    <x v="0"/>
    <x v="5"/>
  </r>
  <r>
    <x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13"/>
    <x v="0"/>
    <x v="5"/>
  </r>
  <r>
    <x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16.399999999999999"/>
    <x v="0"/>
    <x v="5"/>
  </r>
  <r>
    <x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22.5"/>
    <x v="0"/>
    <x v="5"/>
  </r>
  <r>
    <x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20.333333333333332"/>
    <x v="0"/>
    <x v="5"/>
  </r>
  <r>
    <x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e v="#DIV/0!"/>
    <x v="0"/>
    <x v="5"/>
  </r>
  <r>
    <x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16.755102040816325"/>
    <x v="0"/>
    <x v="5"/>
  </r>
  <r>
    <x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25"/>
    <x v="0"/>
    <x v="5"/>
  </r>
  <r>
    <x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12.5"/>
    <x v="0"/>
    <x v="5"/>
  </r>
  <r>
    <x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e v="#DIV/0!"/>
    <x v="0"/>
    <x v="5"/>
  </r>
  <r>
    <x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e v="#DIV/0!"/>
    <x v="0"/>
    <x v="5"/>
  </r>
  <r>
    <x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3.63636363636364"/>
    <x v="0"/>
    <x v="5"/>
  </r>
  <r>
    <x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"/>
    <x v="0"/>
    <x v="5"/>
  </r>
  <r>
    <x v="465"/>
    <x v="465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.25"/>
    <x v="0"/>
    <x v="5"/>
  </r>
  <r>
    <x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15.2"/>
    <x v="0"/>
    <x v="5"/>
  </r>
  <r>
    <x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110.64102564102564"/>
    <x v="0"/>
    <x v="5"/>
  </r>
  <r>
    <x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e v="#DIV/0!"/>
    <x v="0"/>
    <x v="5"/>
  </r>
  <r>
    <x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e v="#DIV/0!"/>
    <x v="0"/>
    <x v="5"/>
  </r>
  <r>
    <x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25.5"/>
    <x v="0"/>
    <x v="5"/>
  </r>
  <r>
    <x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38.476470588235294"/>
    <x v="0"/>
    <x v="5"/>
  </r>
  <r>
    <x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.2"/>
    <x v="0"/>
    <x v="5"/>
  </r>
  <r>
    <x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61.5"/>
    <x v="0"/>
    <x v="5"/>
  </r>
  <r>
    <x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"/>
    <x v="0"/>
    <x v="5"/>
  </r>
  <r>
    <x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e v="#DIV/0!"/>
    <x v="0"/>
    <x v="5"/>
  </r>
  <r>
    <x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39.569274193548388"/>
    <x v="0"/>
    <x v="5"/>
  </r>
  <r>
    <x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e v="#DIV/0!"/>
    <x v="0"/>
    <x v="5"/>
  </r>
  <r>
    <x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e v="#DIV/0!"/>
    <x v="0"/>
    <x v="5"/>
  </r>
  <r>
    <x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88.8"/>
    <x v="0"/>
    <x v="5"/>
  </r>
  <r>
    <x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55.457142857142856"/>
    <x v="0"/>
    <x v="5"/>
  </r>
  <r>
    <x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87.142857142857139"/>
    <x v="0"/>
    <x v="5"/>
  </r>
  <r>
    <x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0"/>
    <x v="0"/>
    <x v="5"/>
  </r>
  <r>
    <x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51.224489795918366"/>
    <x v="0"/>
    <x v="5"/>
  </r>
  <r>
    <x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.545454545454545"/>
    <x v="0"/>
    <x v="5"/>
  </r>
  <r>
    <x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66.520080000000007"/>
    <x v="0"/>
    <x v="5"/>
  </r>
  <r>
    <x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50"/>
    <x v="0"/>
    <x v="5"/>
  </r>
  <r>
    <x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e v="#DIV/0!"/>
    <x v="0"/>
    <x v="5"/>
  </r>
  <r>
    <x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e v="#DIV/0!"/>
    <x v="0"/>
    <x v="5"/>
  </r>
  <r>
    <x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71.666666666666671"/>
    <x v="0"/>
    <x v="5"/>
  </r>
  <r>
    <x v="490"/>
    <x v="490"/>
    <s v="Cancelled"/>
    <n v="1000"/>
    <n v="0"/>
    <x v="2"/>
    <x v="0"/>
    <s v="USD"/>
    <n v="1345677285"/>
    <n v="1343085285"/>
    <b v="0"/>
    <n v="0"/>
    <b v="0"/>
    <x v="5"/>
    <n v="0"/>
    <e v="#DIV/0!"/>
    <x v="0"/>
    <x v="5"/>
  </r>
  <r>
    <x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e v="#DIV/0!"/>
    <x v="0"/>
    <x v="5"/>
  </r>
  <r>
    <x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e v="#DIV/0!"/>
    <x v="0"/>
    <x v="5"/>
  </r>
  <r>
    <x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e v="#DIV/0!"/>
    <x v="0"/>
    <x v="5"/>
  </r>
  <r>
    <x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10.333333333333334"/>
    <x v="0"/>
    <x v="5"/>
  </r>
  <r>
    <x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e v="#DIV/0!"/>
    <x v="0"/>
    <x v="5"/>
  </r>
  <r>
    <x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"/>
    <x v="0"/>
    <x v="5"/>
  </r>
  <r>
    <x v="497"/>
    <x v="497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10"/>
    <x v="0"/>
    <x v="5"/>
  </r>
  <r>
    <x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136.09090909090909"/>
    <x v="0"/>
    <x v="5"/>
  </r>
  <r>
    <x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73.461538461538467"/>
    <x v="0"/>
    <x v="5"/>
  </r>
  <r>
    <x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53.75"/>
    <x v="0"/>
    <x v="5"/>
  </r>
  <r>
    <x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e v="#DIV/0!"/>
    <x v="0"/>
    <x v="5"/>
  </r>
  <r>
    <x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57.5"/>
    <x v="0"/>
    <x v="5"/>
  </r>
  <r>
    <x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2.666666666666666"/>
    <x v="0"/>
    <x v="5"/>
  </r>
  <r>
    <x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67"/>
    <x v="0"/>
    <x v="5"/>
  </r>
  <r>
    <x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3.7142857142857144"/>
    <x v="0"/>
    <x v="5"/>
  </r>
  <r>
    <x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250"/>
    <x v="0"/>
    <x v="5"/>
  </r>
  <r>
    <x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64"/>
    <x v="0"/>
    <x v="5"/>
  </r>
  <r>
    <x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133.33333333333334"/>
    <x v="0"/>
    <x v="5"/>
  </r>
  <r>
    <x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0"/>
    <x v="0"/>
    <x v="5"/>
  </r>
  <r>
    <x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e v="#DIV/0!"/>
    <x v="0"/>
    <x v="5"/>
  </r>
  <r>
    <x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30"/>
    <x v="0"/>
    <x v="5"/>
  </r>
  <r>
    <x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5.5"/>
    <x v="0"/>
    <x v="5"/>
  </r>
  <r>
    <x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102.38235294117646"/>
    <x v="0"/>
    <x v="5"/>
  </r>
  <r>
    <x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16.666666666666668"/>
    <x v="0"/>
    <x v="5"/>
  </r>
  <r>
    <x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725.02941176470586"/>
    <x v="0"/>
    <x v="5"/>
  </r>
  <r>
    <x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e v="#DIV/0!"/>
    <x v="0"/>
    <x v="5"/>
  </r>
  <r>
    <x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68.333333333333329"/>
    <x v="0"/>
    <x v="5"/>
  </r>
  <r>
    <x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e v="#DIV/0!"/>
    <x v="0"/>
    <x v="5"/>
  </r>
  <r>
    <x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39.228571428571428"/>
    <x v="0"/>
    <x v="5"/>
  </r>
  <r>
    <x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150.14705882352942"/>
    <x v="1"/>
    <x v="6"/>
  </r>
  <r>
    <x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93.428571428571431"/>
    <x v="1"/>
    <x v="6"/>
  </r>
  <r>
    <x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110.96774193548387"/>
    <x v="1"/>
    <x v="6"/>
  </r>
  <r>
    <x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71.785714285714292"/>
    <x v="1"/>
    <x v="6"/>
  </r>
  <r>
    <x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29.258076923076924"/>
    <x v="1"/>
    <x v="6"/>
  </r>
  <r>
    <x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000"/>
    <x v="1"/>
    <x v="6"/>
  </r>
  <r>
    <x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74.347826086956516"/>
    <x v="1"/>
    <x v="6"/>
  </r>
  <r>
    <x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63.829113924050631"/>
    <x v="1"/>
    <x v="6"/>
  </r>
  <r>
    <x v="528"/>
    <x v="528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4.333333333333336"/>
    <x v="1"/>
    <x v="6"/>
  </r>
  <r>
    <x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6.944444444444443"/>
    <x v="1"/>
    <x v="6"/>
  </r>
  <r>
    <x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126.55172413793103"/>
    <x v="1"/>
    <x v="6"/>
  </r>
  <r>
    <x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129.03225806451613"/>
    <x v="1"/>
    <x v="6"/>
  </r>
  <r>
    <x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71.242774566473983"/>
    <x v="1"/>
    <x v="6"/>
  </r>
  <r>
    <x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117.88235294117646"/>
    <x v="1"/>
    <x v="6"/>
  </r>
  <r>
    <x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27.08333333333331"/>
    <x v="1"/>
    <x v="6"/>
  </r>
  <r>
    <x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34.745762711864408"/>
    <x v="1"/>
    <x v="6"/>
  </r>
  <r>
    <x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100.06410256410257"/>
    <x v="1"/>
    <x v="6"/>
  </r>
  <r>
    <x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40.847457627118644"/>
    <x v="1"/>
    <x v="6"/>
  </r>
  <r>
    <x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52.01666666666668"/>
    <x v="1"/>
    <x v="6"/>
  </r>
  <r>
    <x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25.161000000000001"/>
    <x v="1"/>
    <x v="6"/>
  </r>
  <r>
    <x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"/>
    <x v="2"/>
    <x v="7"/>
  </r>
  <r>
    <x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25"/>
    <x v="2"/>
    <x v="7"/>
  </r>
  <r>
    <x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"/>
    <x v="2"/>
    <x v="7"/>
  </r>
  <r>
    <x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35"/>
    <x v="2"/>
    <x v="7"/>
  </r>
  <r>
    <x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3"/>
    <x v="2"/>
    <x v="7"/>
  </r>
  <r>
    <x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02.70588235294116"/>
    <x v="2"/>
    <x v="7"/>
  </r>
  <r>
    <x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26"/>
    <x v="2"/>
    <x v="7"/>
  </r>
  <r>
    <x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e v="#DIV/0!"/>
    <x v="2"/>
    <x v="7"/>
  </r>
  <r>
    <x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9"/>
    <x v="2"/>
    <x v="7"/>
  </r>
  <r>
    <x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8.5"/>
    <x v="2"/>
    <x v="7"/>
  </r>
  <r>
    <x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8.75"/>
    <x v="2"/>
    <x v="7"/>
  </r>
  <r>
    <x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135.03571428571428"/>
    <x v="2"/>
    <x v="7"/>
  </r>
  <r>
    <x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e v="#DIV/0!"/>
    <x v="2"/>
    <x v="7"/>
  </r>
  <r>
    <x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0.5"/>
    <x v="2"/>
    <x v="7"/>
  </r>
  <r>
    <x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.36363636363636"/>
    <x v="2"/>
    <x v="7"/>
  </r>
  <r>
    <x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e v="#DIV/0!"/>
    <x v="2"/>
    <x v="7"/>
  </r>
  <r>
    <x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200"/>
    <x v="2"/>
    <x v="7"/>
  </r>
  <r>
    <x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68.3"/>
    <x v="2"/>
    <x v="7"/>
  </r>
  <r>
    <x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e v="#DIV/0!"/>
    <x v="2"/>
    <x v="7"/>
  </r>
  <r>
    <x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50"/>
    <x v="2"/>
    <x v="7"/>
  </r>
  <r>
    <x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"/>
    <x v="2"/>
    <x v="7"/>
  </r>
  <r>
    <x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27.5"/>
    <x v="2"/>
    <x v="7"/>
  </r>
  <r>
    <x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e v="#DIV/0!"/>
    <x v="2"/>
    <x v="7"/>
  </r>
  <r>
    <x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34"/>
    <x v="2"/>
    <x v="7"/>
  </r>
  <r>
    <x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"/>
    <x v="2"/>
    <x v="7"/>
  </r>
  <r>
    <x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e v="#DIV/0!"/>
    <x v="2"/>
    <x v="7"/>
  </r>
  <r>
    <x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"/>
    <x v="2"/>
    <x v="7"/>
  </r>
  <r>
    <x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e v="#DIV/0!"/>
    <x v="2"/>
    <x v="7"/>
  </r>
  <r>
    <x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49"/>
    <x v="2"/>
    <x v="7"/>
  </r>
  <r>
    <x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20"/>
    <x v="2"/>
    <x v="7"/>
  </r>
  <r>
    <x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2"/>
    <x v="2"/>
    <x v="7"/>
  </r>
  <r>
    <x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53"/>
    <x v="2"/>
    <x v="7"/>
  </r>
  <r>
    <x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e v="#DIV/0!"/>
    <x v="2"/>
    <x v="7"/>
  </r>
  <r>
    <x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38.444444444444443"/>
    <x v="2"/>
    <x v="7"/>
  </r>
  <r>
    <x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20"/>
    <x v="2"/>
    <x v="7"/>
  </r>
  <r>
    <x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64.75"/>
    <x v="2"/>
    <x v="7"/>
  </r>
  <r>
    <x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"/>
    <x v="2"/>
    <x v="7"/>
  </r>
  <r>
    <x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0"/>
    <x v="2"/>
    <x v="7"/>
  </r>
  <r>
    <x v="578"/>
    <x v="578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"/>
    <x v="2"/>
    <x v="7"/>
  </r>
  <r>
    <x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35"/>
    <x v="2"/>
    <x v="7"/>
  </r>
  <r>
    <x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"/>
    <x v="2"/>
    <x v="7"/>
  </r>
  <r>
    <x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e v="#DIV/0!"/>
    <x v="2"/>
    <x v="7"/>
  </r>
  <r>
    <x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e v="#DIV/0!"/>
    <x v="2"/>
    <x v="7"/>
  </r>
  <r>
    <x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"/>
    <x v="2"/>
    <x v="7"/>
  </r>
  <r>
    <x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5"/>
    <x v="2"/>
    <x v="7"/>
  </r>
  <r>
    <x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e v="#DIV/0!"/>
    <x v="2"/>
    <x v="7"/>
  </r>
  <r>
    <x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14"/>
    <x v="2"/>
    <x v="7"/>
  </r>
  <r>
    <x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389.28571428571428"/>
    <x v="2"/>
    <x v="7"/>
  </r>
  <r>
    <x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150.5"/>
    <x v="2"/>
    <x v="7"/>
  </r>
  <r>
    <x v="589"/>
    <x v="589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"/>
    <x v="2"/>
    <x v="7"/>
  </r>
  <r>
    <x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24.777777777777779"/>
    <x v="2"/>
    <x v="7"/>
  </r>
  <r>
    <x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30.5"/>
    <x v="2"/>
    <x v="7"/>
  </r>
  <r>
    <x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250"/>
    <x v="2"/>
    <x v="7"/>
  </r>
  <r>
    <x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16.428571428571427"/>
    <x v="2"/>
    <x v="7"/>
  </r>
  <r>
    <x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13"/>
    <x v="2"/>
    <x v="7"/>
  </r>
  <r>
    <x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53.25"/>
    <x v="2"/>
    <x v="7"/>
  </r>
  <r>
    <x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3"/>
    <x v="2"/>
    <x v="7"/>
  </r>
  <r>
    <x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10"/>
    <x v="2"/>
    <x v="7"/>
  </r>
  <r>
    <x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121.42857142857143"/>
    <x v="2"/>
    <x v="7"/>
  </r>
  <r>
    <x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15.5"/>
    <x v="2"/>
    <x v="7"/>
  </r>
  <r>
    <x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00"/>
    <x v="2"/>
    <x v="7"/>
  </r>
  <r>
    <x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.333333333333332"/>
    <x v="2"/>
    <x v="7"/>
  </r>
  <r>
    <x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e v="#DIV/0!"/>
    <x v="2"/>
    <x v="7"/>
  </r>
  <r>
    <x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45.386153846153846"/>
    <x v="2"/>
    <x v="7"/>
  </r>
  <r>
    <x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e v="#DIV/0!"/>
    <x v="2"/>
    <x v="7"/>
  </r>
  <r>
    <x v="605"/>
    <x v="605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6.375"/>
    <x v="2"/>
    <x v="7"/>
  </r>
  <r>
    <x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0"/>
    <x v="2"/>
    <x v="7"/>
  </r>
  <r>
    <x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e v="#DIV/0!"/>
    <x v="2"/>
    <x v="7"/>
  </r>
  <r>
    <x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92.2"/>
    <x v="2"/>
    <x v="7"/>
  </r>
  <r>
    <x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5"/>
    <x v="2"/>
    <x v="7"/>
  </r>
  <r>
    <x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e v="#DIV/0!"/>
    <x v="2"/>
    <x v="7"/>
  </r>
  <r>
    <x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e v="#DIV/0!"/>
    <x v="2"/>
    <x v="7"/>
  </r>
  <r>
    <x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e v="#DIV/0!"/>
    <x v="2"/>
    <x v="7"/>
  </r>
  <r>
    <x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05.93388429752066"/>
    <x v="2"/>
    <x v="7"/>
  </r>
  <r>
    <x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e v="#DIV/0!"/>
    <x v="2"/>
    <x v="7"/>
  </r>
  <r>
    <x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e v="#DIV/0!"/>
    <x v="2"/>
    <x v="7"/>
  </r>
  <r>
    <x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e v="#DIV/0!"/>
    <x v="2"/>
    <x v="7"/>
  </r>
  <r>
    <x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20"/>
    <x v="2"/>
    <x v="7"/>
  </r>
  <r>
    <x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e v="#DIV/0!"/>
    <x v="2"/>
    <x v="7"/>
  </r>
  <r>
    <x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"/>
    <x v="2"/>
    <x v="7"/>
  </r>
  <r>
    <x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300"/>
    <x v="2"/>
    <x v="7"/>
  </r>
  <r>
    <x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87"/>
    <x v="2"/>
    <x v="7"/>
  </r>
  <r>
    <x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37.888888888888886"/>
    <x v="2"/>
    <x v="7"/>
  </r>
  <r>
    <x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e v="#DIV/0!"/>
    <x v="2"/>
    <x v="7"/>
  </r>
  <r>
    <x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e v="#DIV/0!"/>
    <x v="2"/>
    <x v="7"/>
  </r>
  <r>
    <x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e v="#DIV/0!"/>
    <x v="2"/>
    <x v="7"/>
  </r>
  <r>
    <x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111.41025641025641"/>
    <x v="2"/>
    <x v="7"/>
  </r>
  <r>
    <x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90"/>
    <x v="2"/>
    <x v="7"/>
  </r>
  <r>
    <x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e v="#DIV/0!"/>
    <x v="2"/>
    <x v="7"/>
  </r>
  <r>
    <x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116.66666666666667"/>
    <x v="2"/>
    <x v="7"/>
  </r>
  <r>
    <x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0"/>
    <x v="2"/>
    <x v="7"/>
  </r>
  <r>
    <x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76.666666666666671"/>
    <x v="2"/>
    <x v="7"/>
  </r>
  <r>
    <x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e v="#DIV/0!"/>
    <x v="2"/>
    <x v="7"/>
  </r>
  <r>
    <x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49.8"/>
    <x v="2"/>
    <x v="7"/>
  </r>
  <r>
    <x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"/>
    <x v="2"/>
    <x v="7"/>
  </r>
  <r>
    <x v="635"/>
    <x v="635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2"/>
    <x v="2"/>
    <x v="7"/>
  </r>
  <r>
    <x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4"/>
    <x v="2"/>
    <x v="7"/>
  </r>
  <r>
    <x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e v="#DIV/0!"/>
    <x v="2"/>
    <x v="7"/>
  </r>
  <r>
    <x v="638"/>
    <x v="638"/>
    <s v="O0"/>
    <n v="200000"/>
    <n v="18"/>
    <x v="1"/>
    <x v="12"/>
    <s v="EUR"/>
    <n v="1490447662"/>
    <n v="1485267262"/>
    <b v="0"/>
    <n v="6"/>
    <b v="0"/>
    <x v="7"/>
    <n v="9.0000000000000006E-5"/>
    <n v="3"/>
    <x v="2"/>
    <x v="7"/>
  </r>
  <r>
    <x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"/>
    <x v="2"/>
    <x v="7"/>
  </r>
  <r>
    <x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50.5"/>
    <x v="2"/>
    <x v="8"/>
  </r>
  <r>
    <x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151.31746031746033"/>
    <x v="2"/>
    <x v="8"/>
  </r>
  <r>
    <x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134.3592456301748"/>
    <x v="2"/>
    <x v="8"/>
  </r>
  <r>
    <x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174.02631578947367"/>
    <x v="2"/>
    <x v="8"/>
  </r>
  <r>
    <x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73.486268364348675"/>
    <x v="2"/>
    <x v="8"/>
  </r>
  <r>
    <x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23.518987341772153"/>
    <x v="2"/>
    <x v="8"/>
  </r>
  <r>
    <x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39.074444444444445"/>
    <x v="2"/>
    <x v="8"/>
  </r>
  <r>
    <x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125.94117647058823"/>
    <x v="2"/>
    <x v="8"/>
  </r>
  <r>
    <x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1644"/>
    <x v="2"/>
    <x v="8"/>
  </r>
  <r>
    <x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42.670731707317074"/>
    <x v="2"/>
    <x v="8"/>
  </r>
  <r>
    <x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35.125"/>
    <x v="2"/>
    <x v="8"/>
  </r>
  <r>
    <x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239.35238095238094"/>
    <x v="2"/>
    <x v="8"/>
  </r>
  <r>
    <x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107.64285714285714"/>
    <x v="2"/>
    <x v="8"/>
  </r>
  <r>
    <x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95.830623306233065"/>
    <x v="2"/>
    <x v="8"/>
  </r>
  <r>
    <x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31.663376110562684"/>
    <x v="2"/>
    <x v="8"/>
  </r>
  <r>
    <x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42.886861313868614"/>
    <x v="2"/>
    <x v="8"/>
  </r>
  <r>
    <x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22.73563218390805"/>
    <x v="2"/>
    <x v="8"/>
  </r>
  <r>
    <x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90.45454545454547"/>
    <x v="2"/>
    <x v="8"/>
  </r>
  <r>
    <x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109.33695652173913"/>
    <x v="2"/>
    <x v="8"/>
  </r>
  <r>
    <x v="659"/>
    <x v="659"/>
    <s v="Sync up your lifestyle"/>
    <n v="3000"/>
    <n v="3017"/>
    <x v="0"/>
    <x v="0"/>
    <s v="USD"/>
    <n v="1440339295"/>
    <n v="1437747295"/>
    <b v="0"/>
    <n v="21"/>
    <b v="1"/>
    <x v="8"/>
    <n v="1.0056666666666667"/>
    <n v="143.66666666666666"/>
    <x v="2"/>
    <x v="8"/>
  </r>
  <r>
    <x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84.944444444444443"/>
    <x v="2"/>
    <x v="8"/>
  </r>
  <r>
    <x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0.555555555555555"/>
    <x v="2"/>
    <x v="8"/>
  </r>
  <r>
    <x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9"/>
    <x v="2"/>
    <x v="8"/>
  </r>
  <r>
    <x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100"/>
    <x v="2"/>
    <x v="8"/>
  </r>
  <r>
    <x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31.172413793103448"/>
    <x v="2"/>
    <x v="8"/>
  </r>
  <r>
    <x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55.33333333333334"/>
    <x v="2"/>
    <x v="8"/>
  </r>
  <r>
    <x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2"/>
    <x v="2"/>
    <x v="8"/>
  </r>
  <r>
    <x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178.92857142857142"/>
    <x v="2"/>
    <x v="8"/>
  </r>
  <r>
    <x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27.36"/>
    <x v="2"/>
    <x v="8"/>
  </r>
  <r>
    <x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1536.25"/>
    <x v="2"/>
    <x v="8"/>
  </r>
  <r>
    <x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84.99677419354839"/>
    <x v="2"/>
    <x v="8"/>
  </r>
  <r>
    <x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788.5333333333333"/>
    <x v="2"/>
    <x v="8"/>
  </r>
  <r>
    <x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50.29767441860465"/>
    <x v="2"/>
    <x v="8"/>
  </r>
  <r>
    <x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68.333333333333329"/>
    <x v="2"/>
    <x v="8"/>
  </r>
  <r>
    <x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.5"/>
    <x v="2"/>
    <x v="8"/>
  </r>
  <r>
    <x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34.269230769230766"/>
    <x v="2"/>
    <x v="8"/>
  </r>
  <r>
    <x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61.291666666666664"/>
    <x v="2"/>
    <x v="8"/>
  </r>
  <r>
    <x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33.25"/>
    <x v="2"/>
    <x v="8"/>
  </r>
  <r>
    <x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65.17647058823529"/>
    <x v="2"/>
    <x v="8"/>
  </r>
  <r>
    <x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93.90425531914893"/>
    <x v="2"/>
    <x v="8"/>
  </r>
  <r>
    <x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50.65116279069767"/>
    <x v="2"/>
    <x v="8"/>
  </r>
  <r>
    <x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"/>
    <x v="2"/>
    <x v="8"/>
  </r>
  <r>
    <x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13.25"/>
    <x v="2"/>
    <x v="8"/>
  </r>
  <r>
    <x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99.333333333333329"/>
    <x v="2"/>
    <x v="8"/>
  </r>
  <r>
    <x v="684"/>
    <x v="684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77.39259259259259"/>
    <x v="2"/>
    <x v="8"/>
  </r>
  <r>
    <x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55.3"/>
    <x v="2"/>
    <x v="8"/>
  </r>
  <r>
    <x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e v="#DIV/0!"/>
    <x v="2"/>
    <x v="8"/>
  </r>
  <r>
    <x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591.66666666666663"/>
    <x v="2"/>
    <x v="8"/>
  </r>
  <r>
    <x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5.5"/>
    <x v="2"/>
    <x v="8"/>
  </r>
  <r>
    <x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343.14732142857144"/>
    <x v="2"/>
    <x v="8"/>
  </r>
  <r>
    <x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72.588235294117652"/>
    <x v="2"/>
    <x v="8"/>
  </r>
  <r>
    <x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26"/>
    <x v="2"/>
    <x v="8"/>
  </r>
  <r>
    <x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6.4975124378109452"/>
    <x v="2"/>
    <x v="8"/>
  </r>
  <r>
    <x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119.38513513513513"/>
    <x v="2"/>
    <x v="8"/>
  </r>
  <r>
    <x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84.285714285714292"/>
    <x v="2"/>
    <x v="8"/>
  </r>
  <r>
    <x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90.857142857142861"/>
    <x v="2"/>
    <x v="8"/>
  </r>
  <r>
    <x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"/>
    <x v="2"/>
    <x v="8"/>
  </r>
  <r>
    <x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20.342105263157894"/>
    <x v="2"/>
    <x v="8"/>
  </r>
  <r>
    <x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530.68965517241384"/>
    <x v="2"/>
    <x v="8"/>
  </r>
  <r>
    <x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20.39184269662923"/>
    <x v="2"/>
    <x v="8"/>
  </r>
  <r>
    <x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13"/>
    <x v="2"/>
    <x v="8"/>
  </r>
  <r>
    <x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291.33333333333331"/>
    <x v="2"/>
    <x v="8"/>
  </r>
  <r>
    <x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124.9191891891892"/>
    <x v="2"/>
    <x v="8"/>
  </r>
  <r>
    <x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119.57142857142857"/>
    <x v="2"/>
    <x v="8"/>
  </r>
  <r>
    <x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120.25"/>
    <x v="2"/>
    <x v="8"/>
  </r>
  <r>
    <x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195.4"/>
    <x v="2"/>
    <x v="8"/>
  </r>
  <r>
    <x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e v="#DIV/0!"/>
    <x v="2"/>
    <x v="8"/>
  </r>
  <r>
    <x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117.69868421052631"/>
    <x v="2"/>
    <x v="8"/>
  </r>
  <r>
    <x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23.948509485094849"/>
    <x v="2"/>
    <x v="8"/>
  </r>
  <r>
    <x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30.5"/>
    <x v="2"/>
    <x v="8"/>
  </r>
  <r>
    <x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e v="#DIV/0!"/>
    <x v="2"/>
    <x v="8"/>
  </r>
  <r>
    <x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99.973372781065095"/>
    <x v="2"/>
    <x v="8"/>
  </r>
  <r>
    <x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26.25"/>
    <x v="2"/>
    <x v="8"/>
  </r>
  <r>
    <x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99"/>
    <x v="2"/>
    <x v="8"/>
  </r>
  <r>
    <x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80.321428571428569"/>
    <x v="2"/>
    <x v="8"/>
  </r>
  <r>
    <x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15.75"/>
    <x v="2"/>
    <x v="8"/>
  </r>
  <r>
    <x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44.6875"/>
    <x v="2"/>
    <x v="8"/>
  </r>
  <r>
    <x v="717"/>
    <x v="717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76.25"/>
    <x v="2"/>
    <x v="8"/>
  </r>
  <r>
    <x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22.5"/>
    <x v="2"/>
    <x v="8"/>
  </r>
  <r>
    <x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9.399999999999999"/>
    <x v="2"/>
    <x v="8"/>
  </r>
  <r>
    <x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66.707317073170728"/>
    <x v="3"/>
    <x v="9"/>
  </r>
  <r>
    <x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84.142857142857139"/>
    <x v="3"/>
    <x v="9"/>
  </r>
  <r>
    <x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215.72549019607843"/>
    <x v="3"/>
    <x v="9"/>
  </r>
  <r>
    <x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54.69"/>
    <x v="3"/>
    <x v="9"/>
  </r>
  <r>
    <x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51.62944055944056"/>
    <x v="3"/>
    <x v="9"/>
  </r>
  <r>
    <x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43.35714285714286"/>
    <x v="3"/>
    <x v="9"/>
  </r>
  <r>
    <x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72.428571428571431"/>
    <x v="3"/>
    <x v="9"/>
  </r>
  <r>
    <x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36.530201342281877"/>
    <x v="3"/>
    <x v="9"/>
  </r>
  <r>
    <x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60.903461538461535"/>
    <x v="3"/>
    <x v="9"/>
  </r>
  <r>
    <x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43.55"/>
    <x v="3"/>
    <x v="9"/>
  </r>
  <r>
    <x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99.766037735849054"/>
    <x v="3"/>
    <x v="9"/>
  </r>
  <r>
    <x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88.732394366197184"/>
    <x v="3"/>
    <x v="9"/>
  </r>
  <r>
    <x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4.9230769230769234"/>
    <x v="3"/>
    <x v="9"/>
  </r>
  <r>
    <x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17.822485207100591"/>
    <x v="3"/>
    <x v="9"/>
  </r>
  <r>
    <x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187.19298245614036"/>
    <x v="3"/>
    <x v="9"/>
  </r>
  <r>
    <x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234.80786026200875"/>
    <x v="3"/>
    <x v="9"/>
  </r>
  <r>
    <x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05.04629629629629"/>
    <x v="3"/>
    <x v="9"/>
  </r>
  <r>
    <x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56.666666666666664"/>
    <x v="3"/>
    <x v="9"/>
  </r>
  <r>
    <x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9.048780487804876"/>
    <x v="3"/>
    <x v="9"/>
  </r>
  <r>
    <x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68.345323741007192"/>
    <x v="3"/>
    <x v="9"/>
  </r>
  <r>
    <x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169.57894736842104"/>
    <x v="3"/>
    <x v="9"/>
  </r>
  <r>
    <x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1.42340425531913"/>
    <x v="3"/>
    <x v="9"/>
  </r>
  <r>
    <x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7.391304347826093"/>
    <x v="3"/>
    <x v="9"/>
  </r>
  <r>
    <x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54.266666666666666"/>
    <x v="3"/>
    <x v="9"/>
  </r>
  <r>
    <x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82.516129032258064"/>
    <x v="3"/>
    <x v="9"/>
  </r>
  <r>
    <x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53.729729729729726"/>
    <x v="3"/>
    <x v="9"/>
  </r>
  <r>
    <x v="746"/>
    <x v="746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34.206185567010309"/>
    <x v="3"/>
    <x v="9"/>
  </r>
  <r>
    <x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127.32727272727273"/>
    <x v="3"/>
    <x v="9"/>
  </r>
  <r>
    <x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45.56818181818182"/>
    <x v="3"/>
    <x v="9"/>
  </r>
  <r>
    <x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95.963636363636368"/>
    <x v="3"/>
    <x v="9"/>
  </r>
  <r>
    <x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77.271186440677965"/>
    <x v="3"/>
    <x v="9"/>
  </r>
  <r>
    <x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57.338709677419352"/>
    <x v="3"/>
    <x v="9"/>
  </r>
  <r>
    <x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53.19047619047619"/>
    <x v="3"/>
    <x v="9"/>
  </r>
  <r>
    <x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492.30769230769232"/>
    <x v="3"/>
    <x v="9"/>
  </r>
  <r>
    <x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42.346938775510203"/>
    <x v="3"/>
    <x v="9"/>
  </r>
  <r>
    <x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37.466029411764708"/>
    <x v="3"/>
    <x v="9"/>
  </r>
  <r>
    <x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37.454545454545453"/>
    <x v="3"/>
    <x v="9"/>
  </r>
  <r>
    <x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33.055555555555557"/>
    <x v="3"/>
    <x v="9"/>
  </r>
  <r>
    <x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134.21052631578948"/>
    <x v="3"/>
    <x v="9"/>
  </r>
  <r>
    <x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51.474747474747474"/>
    <x v="3"/>
    <x v="9"/>
  </r>
  <r>
    <x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e v="#DIV/0!"/>
    <x v="3"/>
    <x v="10"/>
  </r>
  <r>
    <x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39.166666666666664"/>
    <x v="3"/>
    <x v="10"/>
  </r>
  <r>
    <x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e v="#DIV/0!"/>
    <x v="3"/>
    <x v="10"/>
  </r>
  <r>
    <x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5"/>
    <x v="3"/>
    <x v="10"/>
  </r>
  <r>
    <x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e v="#DIV/0!"/>
    <x v="3"/>
    <x v="10"/>
  </r>
  <r>
    <x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57.295454545454547"/>
    <x v="3"/>
    <x v="10"/>
  </r>
  <r>
    <x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e v="#DIV/0!"/>
    <x v="3"/>
    <x v="10"/>
  </r>
  <r>
    <x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59"/>
    <x v="3"/>
    <x v="10"/>
  </r>
  <r>
    <x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e v="#DIV/0!"/>
    <x v="3"/>
    <x v="10"/>
  </r>
  <r>
    <x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31.846153846153847"/>
    <x v="3"/>
    <x v="10"/>
  </r>
  <r>
    <x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e v="#DIV/0!"/>
    <x v="3"/>
    <x v="10"/>
  </r>
  <r>
    <x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0"/>
    <x v="3"/>
    <x v="10"/>
  </r>
  <r>
    <x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50"/>
    <x v="3"/>
    <x v="10"/>
  </r>
  <r>
    <x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16"/>
    <x v="3"/>
    <x v="10"/>
  </r>
  <r>
    <x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39"/>
    <x v="3"/>
    <x v="10"/>
  </r>
  <r>
    <x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34"/>
    <x v="3"/>
    <x v="10"/>
  </r>
  <r>
    <x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63.122807017543863"/>
    <x v="3"/>
    <x v="10"/>
  </r>
  <r>
    <x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7"/>
    <x v="3"/>
    <x v="10"/>
  </r>
  <r>
    <x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2"/>
    <x v="3"/>
    <x v="10"/>
  </r>
  <r>
    <x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66.666666666666671"/>
    <x v="3"/>
    <x v="10"/>
  </r>
  <r>
    <x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38.518518518518519"/>
    <x v="4"/>
    <x v="11"/>
  </r>
  <r>
    <x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42.609200000000001"/>
    <x v="4"/>
    <x v="11"/>
  </r>
  <r>
    <x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50"/>
    <x v="4"/>
    <x v="11"/>
  </r>
  <r>
    <x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63.485714285714288"/>
    <x v="4"/>
    <x v="11"/>
  </r>
  <r>
    <x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02.5"/>
    <x v="4"/>
    <x v="11"/>
  </r>
  <r>
    <x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31.142758620689655"/>
    <x v="4"/>
    <x v="11"/>
  </r>
  <r>
    <x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162.27272727272728"/>
    <x v="4"/>
    <x v="11"/>
  </r>
  <r>
    <x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0.588235294117652"/>
    <x v="4"/>
    <x v="11"/>
  </r>
  <r>
    <x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59.85441176470588"/>
    <x v="4"/>
    <x v="11"/>
  </r>
  <r>
    <x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132.85714285714286"/>
    <x v="4"/>
    <x v="11"/>
  </r>
  <r>
    <x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92.547820512820508"/>
    <x v="4"/>
    <x v="11"/>
  </r>
  <r>
    <x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60.859375"/>
    <x v="4"/>
    <x v="11"/>
  </r>
  <r>
    <x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41.851833333333339"/>
    <x v="4"/>
    <x v="11"/>
  </r>
  <r>
    <x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88.325937499999995"/>
    <x v="4"/>
    <x v="11"/>
  </r>
  <r>
    <x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158.96226415094338"/>
    <x v="4"/>
    <x v="11"/>
  </r>
  <r>
    <x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85.054347826086953"/>
    <x v="4"/>
    <x v="11"/>
  </r>
  <r>
    <x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12.61111111111111"/>
    <x v="4"/>
    <x v="11"/>
  </r>
  <r>
    <x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45.436619718309856"/>
    <x v="4"/>
    <x v="11"/>
  </r>
  <r>
    <x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46.218390804597703"/>
    <x v="4"/>
    <x v="11"/>
  </r>
  <r>
    <x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178.60714285714286"/>
    <x v="4"/>
    <x v="11"/>
  </r>
  <r>
    <x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40.75"/>
    <x v="4"/>
    <x v="11"/>
  </r>
  <r>
    <x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43.733921568627444"/>
    <x v="4"/>
    <x v="11"/>
  </r>
  <r>
    <x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81.066666666666663"/>
    <x v="4"/>
    <x v="11"/>
  </r>
  <r>
    <x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74.60526315789474"/>
    <x v="4"/>
    <x v="11"/>
  </r>
  <r>
    <x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305.55555555555554"/>
    <x v="4"/>
    <x v="11"/>
  </r>
  <r>
    <x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58.333333333333336"/>
    <x v="4"/>
    <x v="11"/>
  </r>
  <r>
    <x v="806"/>
    <x v="806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17.67605633802818"/>
    <x v="4"/>
    <x v="11"/>
  </r>
  <r>
    <x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73.771929824561397"/>
    <x v="4"/>
    <x v="11"/>
  </r>
  <r>
    <x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104.65116279069767"/>
    <x v="4"/>
    <x v="11"/>
  </r>
  <r>
    <x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79.82692307692308"/>
    <x v="4"/>
    <x v="11"/>
  </r>
  <r>
    <x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58.333333333333336"/>
    <x v="4"/>
    <x v="11"/>
  </r>
  <r>
    <x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86.666666666666671"/>
    <x v="4"/>
    <x v="11"/>
  </r>
  <r>
    <x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27.606060606060606"/>
    <x v="4"/>
    <x v="11"/>
  </r>
  <r>
    <x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24.999375000000001"/>
    <x v="4"/>
    <x v="11"/>
  </r>
  <r>
    <x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5.464285714285715"/>
    <x v="4"/>
    <x v="11"/>
  </r>
  <r>
    <x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99.534883720930239"/>
    <x v="4"/>
    <x v="11"/>
  </r>
  <r>
    <x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39.31"/>
    <x v="4"/>
    <x v="11"/>
  </r>
  <r>
    <x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89.419999999999987"/>
    <x v="4"/>
    <x v="11"/>
  </r>
  <r>
    <x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28.684210526315791"/>
    <x v="4"/>
    <x v="11"/>
  </r>
  <r>
    <x v="819"/>
    <x v="819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31.071428571428573"/>
    <x v="4"/>
    <x v="11"/>
  </r>
  <r>
    <x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70.55263157894737"/>
    <x v="4"/>
    <x v="11"/>
  </r>
  <r>
    <x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224.12820512820514"/>
    <x v="4"/>
    <x v="11"/>
  </r>
  <r>
    <x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51.811594202898547"/>
    <x v="4"/>
    <x v="11"/>
  </r>
  <r>
    <x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.515151515151516"/>
    <x v="4"/>
    <x v="11"/>
  </r>
  <r>
    <x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39.816666666666663"/>
    <x v="4"/>
    <x v="11"/>
  </r>
  <r>
    <x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26.8080808080808"/>
    <x v="4"/>
    <x v="11"/>
  </r>
  <r>
    <x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113.87755102040816"/>
    <x v="4"/>
    <x v="11"/>
  </r>
  <r>
    <x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28.181818181818183"/>
    <x v="4"/>
    <x v="11"/>
  </r>
  <r>
    <x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6.60526315789474"/>
    <x v="4"/>
    <x v="11"/>
  </r>
  <r>
    <x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32.5"/>
    <x v="4"/>
    <x v="11"/>
  </r>
  <r>
    <x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60.65625"/>
    <x v="4"/>
    <x v="11"/>
  </r>
  <r>
    <x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175"/>
    <x v="4"/>
    <x v="11"/>
  </r>
  <r>
    <x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97.993896103896105"/>
    <x v="4"/>
    <x v="11"/>
  </r>
  <r>
    <x v="833"/>
    <x v="833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148.78048780487805"/>
    <x v="4"/>
    <x v="11"/>
  </r>
  <r>
    <x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96.08"/>
    <x v="4"/>
    <x v="11"/>
  </r>
  <r>
    <x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58.625"/>
    <x v="4"/>
    <x v="11"/>
  </r>
  <r>
    <x v="836"/>
    <x v="836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109.70695652173914"/>
    <x v="4"/>
    <x v="11"/>
  </r>
  <r>
    <x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49.112903225806448"/>
    <x v="4"/>
    <x v="11"/>
  </r>
  <r>
    <x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47.672131147540981"/>
    <x v="4"/>
    <x v="11"/>
  </r>
  <r>
    <x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60.737812499999997"/>
    <x v="4"/>
    <x v="11"/>
  </r>
  <r>
    <x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63.37715789473684"/>
    <x v="4"/>
    <x v="12"/>
  </r>
  <r>
    <x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53.893617021276597"/>
    <x v="4"/>
    <x v="12"/>
  </r>
  <r>
    <x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66.871794871794876"/>
    <x v="4"/>
    <x v="12"/>
  </r>
  <r>
    <x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63.102362204724407"/>
    <x v="4"/>
    <x v="12"/>
  </r>
  <r>
    <x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36.628930817610062"/>
    <x v="4"/>
    <x v="12"/>
  </r>
  <r>
    <x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34.005706214689269"/>
    <x v="4"/>
    <x v="12"/>
  </r>
  <r>
    <x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8.553404255319148"/>
    <x v="4"/>
    <x v="12"/>
  </r>
  <r>
    <x v="847"/>
    <x v="847"/>
    <s v="MUSIC WITH MEANING!  MUSIC THAT MATTERS!!!"/>
    <n v="10"/>
    <n v="10"/>
    <x v="0"/>
    <x v="0"/>
    <s v="USD"/>
    <n v="1436555376"/>
    <n v="1433963376"/>
    <b v="0"/>
    <n v="1"/>
    <b v="1"/>
    <x v="12"/>
    <n v="1"/>
    <n v="10"/>
    <x v="4"/>
    <x v="12"/>
  </r>
  <r>
    <x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18.75"/>
    <x v="4"/>
    <x v="12"/>
  </r>
  <r>
    <x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41.704347826086959"/>
    <x v="4"/>
    <x v="12"/>
  </r>
  <r>
    <x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46.669172932330824"/>
    <x v="4"/>
    <x v="12"/>
  </r>
  <r>
    <x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37.271428571428572"/>
    <x v="4"/>
    <x v="12"/>
  </r>
  <r>
    <x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59.258064516129032"/>
    <x v="4"/>
    <x v="12"/>
  </r>
  <r>
    <x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30"/>
    <x v="4"/>
    <x v="12"/>
  </r>
  <r>
    <x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65.8623246492986"/>
    <x v="4"/>
    <x v="12"/>
  </r>
  <r>
    <x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.914893617021278"/>
    <x v="4"/>
    <x v="12"/>
  </r>
  <r>
    <x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19.464285714285715"/>
    <x v="4"/>
    <x v="12"/>
  </r>
  <r>
    <x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50"/>
    <x v="4"/>
    <x v="12"/>
  </r>
  <r>
    <x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22.737763157894737"/>
    <x v="4"/>
    <x v="12"/>
  </r>
  <r>
    <x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42.724489795918366"/>
    <x v="4"/>
    <x v="12"/>
  </r>
  <r>
    <x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52.916666666666664"/>
    <x v="4"/>
    <x v="13"/>
  </r>
  <r>
    <x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50.5"/>
    <x v="4"/>
    <x v="13"/>
  </r>
  <r>
    <x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42.5"/>
    <x v="4"/>
    <x v="13"/>
  </r>
  <r>
    <x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18"/>
    <x v="4"/>
    <x v="13"/>
  </r>
  <r>
    <x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34.177215189873415"/>
    <x v="4"/>
    <x v="13"/>
  </r>
  <r>
    <x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22.5"/>
    <x v="4"/>
    <x v="13"/>
  </r>
  <r>
    <x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58.18181818181818"/>
    <x v="4"/>
    <x v="13"/>
  </r>
  <r>
    <x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09.18181818181819"/>
    <x v="4"/>
    <x v="13"/>
  </r>
  <r>
    <x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50"/>
    <x v="4"/>
    <x v="13"/>
  </r>
  <r>
    <x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346.66666666666669"/>
    <x v="4"/>
    <x v="13"/>
  </r>
  <r>
    <x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12.4"/>
    <x v="4"/>
    <x v="13"/>
  </r>
  <r>
    <x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27.083333333333332"/>
    <x v="4"/>
    <x v="13"/>
  </r>
  <r>
    <x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32.5"/>
    <x v="4"/>
    <x v="13"/>
  </r>
  <r>
    <x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9"/>
    <x v="4"/>
    <x v="13"/>
  </r>
  <r>
    <x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34.761904761904759"/>
    <x v="4"/>
    <x v="13"/>
  </r>
  <r>
    <x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e v="#DIV/0!"/>
    <x v="4"/>
    <x v="13"/>
  </r>
  <r>
    <x v="876"/>
    <x v="876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28.577777777777779"/>
    <x v="4"/>
    <x v="13"/>
  </r>
  <r>
    <x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6.586206896551722"/>
    <x v="4"/>
    <x v="13"/>
  </r>
  <r>
    <x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32.5"/>
    <x v="4"/>
    <x v="13"/>
  </r>
  <r>
    <x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21.466666666666665"/>
    <x v="4"/>
    <x v="13"/>
  </r>
  <r>
    <x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4.125"/>
    <x v="4"/>
    <x v="14"/>
  </r>
  <r>
    <x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30"/>
    <x v="4"/>
    <x v="14"/>
  </r>
  <r>
    <x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21.571428571428573"/>
    <x v="4"/>
    <x v="14"/>
  </r>
  <r>
    <x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83.375"/>
    <x v="4"/>
    <x v="14"/>
  </r>
  <r>
    <x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10"/>
    <x v="4"/>
    <x v="14"/>
  </r>
  <r>
    <x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35.714285714285715"/>
    <x v="4"/>
    <x v="14"/>
  </r>
  <r>
    <x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9.285714285714285"/>
    <x v="4"/>
    <x v="14"/>
  </r>
  <r>
    <x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e v="#DIV/0!"/>
    <x v="4"/>
    <x v="14"/>
  </r>
  <r>
    <x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18"/>
    <x v="4"/>
    <x v="14"/>
  </r>
  <r>
    <x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73.760000000000005"/>
    <x v="4"/>
    <x v="14"/>
  </r>
  <r>
    <x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1.25"/>
    <x v="4"/>
    <x v="14"/>
  </r>
  <r>
    <x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28.888888888888889"/>
    <x v="4"/>
    <x v="14"/>
  </r>
  <r>
    <x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143.8235294117647"/>
    <x v="4"/>
    <x v="14"/>
  </r>
  <r>
    <x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40"/>
    <x v="4"/>
    <x v="14"/>
  </r>
  <r>
    <x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147.81132075471697"/>
    <x v="4"/>
    <x v="14"/>
  </r>
  <r>
    <x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27.857142857142858"/>
    <x v="4"/>
    <x v="14"/>
  </r>
  <r>
    <x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44.444444444444443"/>
    <x v="4"/>
    <x v="14"/>
  </r>
  <r>
    <x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e v="#DIV/0!"/>
    <x v="4"/>
    <x v="14"/>
  </r>
  <r>
    <x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35"/>
    <x v="4"/>
    <x v="14"/>
  </r>
  <r>
    <x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35"/>
    <x v="4"/>
    <x v="14"/>
  </r>
  <r>
    <x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10.5"/>
    <x v="4"/>
    <x v="13"/>
  </r>
  <r>
    <x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e v="#DIV/0!"/>
    <x v="4"/>
    <x v="13"/>
  </r>
  <r>
    <x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30"/>
    <x v="4"/>
    <x v="13"/>
  </r>
  <r>
    <x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40"/>
    <x v="4"/>
    <x v="13"/>
  </r>
  <r>
    <x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50.333333333333336"/>
    <x v="4"/>
    <x v="13"/>
  </r>
  <r>
    <x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32.666666666666664"/>
    <x v="4"/>
    <x v="13"/>
  </r>
  <r>
    <x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e v="#DIV/0!"/>
    <x v="4"/>
    <x v="13"/>
  </r>
  <r>
    <x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e v="#DIV/0!"/>
    <x v="4"/>
    <x v="13"/>
  </r>
  <r>
    <x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e v="#DIV/0!"/>
    <x v="4"/>
    <x v="13"/>
  </r>
  <r>
    <x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65"/>
    <x v="4"/>
    <x v="13"/>
  </r>
  <r>
    <x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4.6"/>
    <x v="4"/>
    <x v="13"/>
  </r>
  <r>
    <x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e v="#DIV/0!"/>
    <x v="4"/>
    <x v="13"/>
  </r>
  <r>
    <x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15"/>
    <x v="4"/>
    <x v="13"/>
  </r>
  <r>
    <x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82.583333333333329"/>
    <x v="4"/>
    <x v="13"/>
  </r>
  <r>
    <x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e v="#DIV/0!"/>
    <x v="4"/>
    <x v="13"/>
  </r>
  <r>
    <x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41.666666666666664"/>
    <x v="4"/>
    <x v="13"/>
  </r>
  <r>
    <x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e v="#DIV/0!"/>
    <x v="4"/>
    <x v="13"/>
  </r>
  <r>
    <x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30"/>
    <x v="4"/>
    <x v="13"/>
  </r>
  <r>
    <x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9.600000000000001"/>
    <x v="4"/>
    <x v="13"/>
  </r>
  <r>
    <x v="919"/>
    <x v="919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00"/>
    <x v="4"/>
    <x v="13"/>
  </r>
  <r>
    <x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e v="#DIV/0!"/>
    <x v="4"/>
    <x v="13"/>
  </r>
  <r>
    <x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231.75"/>
    <x v="4"/>
    <x v="13"/>
  </r>
  <r>
    <x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189.33333333333334"/>
    <x v="4"/>
    <x v="13"/>
  </r>
  <r>
    <x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55"/>
    <x v="4"/>
    <x v="13"/>
  </r>
  <r>
    <x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21.8"/>
    <x v="4"/>
    <x v="13"/>
  </r>
  <r>
    <x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32"/>
    <x v="4"/>
    <x v="13"/>
  </r>
  <r>
    <x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e v="#DIV/0!"/>
    <x v="4"/>
    <x v="13"/>
  </r>
  <r>
    <x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e v="#DIV/0!"/>
    <x v="4"/>
    <x v="13"/>
  </r>
  <r>
    <x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56.25"/>
    <x v="4"/>
    <x v="13"/>
  </r>
  <r>
    <x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e v="#DIV/0!"/>
    <x v="4"/>
    <x v="13"/>
  </r>
  <r>
    <x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69"/>
    <x v="4"/>
    <x v="13"/>
  </r>
  <r>
    <x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8.714285714285715"/>
    <x v="4"/>
    <x v="13"/>
  </r>
  <r>
    <x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6.033333333333331"/>
    <x v="4"/>
    <x v="13"/>
  </r>
  <r>
    <x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0"/>
    <x v="4"/>
    <x v="13"/>
  </r>
  <r>
    <x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50.666666666666664"/>
    <x v="4"/>
    <x v="13"/>
  </r>
  <r>
    <x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25"/>
    <x v="4"/>
    <x v="13"/>
  </r>
  <r>
    <x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e v="#DIV/0!"/>
    <x v="4"/>
    <x v="13"/>
  </r>
  <r>
    <x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20"/>
    <x v="4"/>
    <x v="13"/>
  </r>
  <r>
    <x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25"/>
    <x v="4"/>
    <x v="13"/>
  </r>
  <r>
    <x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20"/>
    <x v="4"/>
    <x v="13"/>
  </r>
  <r>
    <x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10.28571428571429"/>
    <x v="2"/>
    <x v="8"/>
  </r>
  <r>
    <x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37.451612903225808"/>
    <x v="2"/>
    <x v="8"/>
  </r>
  <r>
    <x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41.75"/>
    <x v="2"/>
    <x v="8"/>
  </r>
  <r>
    <x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24.083333333333332"/>
    <x v="2"/>
    <x v="8"/>
  </r>
  <r>
    <x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69.40625"/>
    <x v="2"/>
    <x v="8"/>
  </r>
  <r>
    <x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155.25"/>
    <x v="2"/>
    <x v="8"/>
  </r>
  <r>
    <x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57.2"/>
    <x v="2"/>
    <x v="8"/>
  </r>
  <r>
    <x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e v="#DIV/0!"/>
    <x v="2"/>
    <x v="8"/>
  </r>
  <r>
    <x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60"/>
    <x v="2"/>
    <x v="8"/>
  </r>
  <r>
    <x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39"/>
    <x v="2"/>
    <x v="8"/>
  </r>
  <r>
    <x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58.416666666666664"/>
    <x v="2"/>
    <x v="8"/>
  </r>
  <r>
    <x v="951"/>
    <x v="951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58.63636363636363"/>
    <x v="2"/>
    <x v="8"/>
  </r>
  <r>
    <x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99.857142857142861"/>
    <x v="2"/>
    <x v="8"/>
  </r>
  <r>
    <x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5.2"/>
    <x v="2"/>
    <x v="8"/>
  </r>
  <r>
    <x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89.191780821917803"/>
    <x v="2"/>
    <x v="8"/>
  </r>
  <r>
    <x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82.6236559139785"/>
    <x v="2"/>
    <x v="8"/>
  </r>
  <r>
    <x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50.647058823529413"/>
    <x v="2"/>
    <x v="8"/>
  </r>
  <r>
    <x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33.285714285714285"/>
    <x v="2"/>
    <x v="8"/>
  </r>
  <r>
    <x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51.823529411764703"/>
    <x v="2"/>
    <x v="8"/>
  </r>
  <r>
    <x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113.62573099415205"/>
    <x v="2"/>
    <x v="8"/>
  </r>
  <r>
    <x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136.46276595744681"/>
    <x v="2"/>
    <x v="8"/>
  </r>
  <r>
    <x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364.35454545454547"/>
    <x v="2"/>
    <x v="8"/>
  </r>
  <r>
    <x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19.243243243243242"/>
    <x v="2"/>
    <x v="8"/>
  </r>
  <r>
    <x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41.888888888888886"/>
    <x v="2"/>
    <x v="8"/>
  </r>
  <r>
    <x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30.310344827586206"/>
    <x v="2"/>
    <x v="8"/>
  </r>
  <r>
    <x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49.666666666666664"/>
    <x v="2"/>
    <x v="8"/>
  </r>
  <r>
    <x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59.2"/>
    <x v="2"/>
    <x v="8"/>
  </r>
  <r>
    <x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43.97530864197531"/>
    <x v="2"/>
    <x v="8"/>
  </r>
  <r>
    <x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26.5"/>
    <x v="2"/>
    <x v="8"/>
  </r>
  <r>
    <x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272.7272727272727"/>
    <x v="2"/>
    <x v="8"/>
  </r>
  <r>
    <x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64"/>
    <x v="2"/>
    <x v="8"/>
  </r>
  <r>
    <x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45.2"/>
    <x v="2"/>
    <x v="8"/>
  </r>
  <r>
    <x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153.88888888888889"/>
    <x v="2"/>
    <x v="8"/>
  </r>
  <r>
    <x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51.375"/>
    <x v="2"/>
    <x v="8"/>
  </r>
  <r>
    <x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93.333333333333329"/>
    <x v="2"/>
    <x v="8"/>
  </r>
  <r>
    <x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108.625"/>
    <x v="2"/>
    <x v="8"/>
  </r>
  <r>
    <x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160.5"/>
    <x v="2"/>
    <x v="8"/>
  </r>
  <r>
    <x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75.75"/>
    <x v="2"/>
    <x v="8"/>
  </r>
  <r>
    <x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790.83739837398377"/>
    <x v="2"/>
    <x v="8"/>
  </r>
  <r>
    <x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301.93916666666667"/>
    <x v="2"/>
    <x v="8"/>
  </r>
  <r>
    <x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7.935483870967744"/>
    <x v="2"/>
    <x v="8"/>
  </r>
  <r>
    <x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2.75"/>
    <x v="2"/>
    <x v="8"/>
  </r>
  <r>
    <x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1"/>
    <x v="2"/>
    <x v="8"/>
  </r>
  <r>
    <x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171.79329608938548"/>
    <x v="2"/>
    <x v="8"/>
  </r>
  <r>
    <x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35.333333333333336"/>
    <x v="2"/>
    <x v="8"/>
  </r>
  <r>
    <x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82.086956521739125"/>
    <x v="2"/>
    <x v="8"/>
  </r>
  <r>
    <x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110.8695652173913"/>
    <x v="2"/>
    <x v="8"/>
  </r>
  <r>
    <x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161.21951219512195"/>
    <x v="2"/>
    <x v="8"/>
  </r>
  <r>
    <x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e v="#DIV/0!"/>
    <x v="2"/>
    <x v="8"/>
  </r>
  <r>
    <x v="989"/>
    <x v="989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52.40625"/>
    <x v="2"/>
    <x v="8"/>
  </r>
  <r>
    <x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13"/>
    <x v="2"/>
    <x v="8"/>
  </r>
  <r>
    <x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30.285714285714285"/>
    <x v="2"/>
    <x v="8"/>
  </r>
  <r>
    <x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116.75"/>
    <x v="2"/>
    <x v="8"/>
  </r>
  <r>
    <x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89.59693877551021"/>
    <x v="2"/>
    <x v="8"/>
  </r>
  <r>
    <x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424.45454545454544"/>
    <x v="2"/>
    <x v="8"/>
  </r>
  <r>
    <x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80.666666666666671"/>
    <x v="2"/>
    <x v="8"/>
  </r>
  <r>
    <x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13"/>
    <x v="2"/>
    <x v="8"/>
  </r>
  <r>
    <x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8.125"/>
    <x v="2"/>
    <x v="8"/>
  </r>
  <r>
    <x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153.42794759825327"/>
    <x v="2"/>
    <x v="8"/>
  </r>
  <r>
    <x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292.07499999999999"/>
    <x v="2"/>
    <x v="8"/>
  </r>
  <r>
    <x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3304"/>
    <x v="2"/>
    <x v="8"/>
  </r>
  <r>
    <x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1300"/>
    <x v="2"/>
    <x v="8"/>
  </r>
  <r>
    <x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134.54545454545453"/>
    <x v="2"/>
    <x v="8"/>
  </r>
  <r>
    <x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214.06666666666666"/>
    <x v="2"/>
    <x v="8"/>
  </r>
  <r>
    <x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216.33684210526314"/>
    <x v="2"/>
    <x v="8"/>
  </r>
  <r>
    <x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932.31055900621118"/>
    <x v="2"/>
    <x v="8"/>
  </r>
  <r>
    <x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29.25"/>
    <x v="2"/>
    <x v="8"/>
  </r>
  <r>
    <x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74.94736842105263"/>
    <x v="2"/>
    <x v="8"/>
  </r>
  <r>
    <x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250"/>
    <x v="2"/>
    <x v="8"/>
  </r>
  <r>
    <x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65"/>
    <x v="2"/>
    <x v="8"/>
  </r>
  <r>
    <x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55"/>
    <x v="2"/>
    <x v="8"/>
  </r>
  <r>
    <x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75"/>
    <x v="2"/>
    <x v="8"/>
  </r>
  <r>
    <x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389.3561935483872"/>
    <x v="2"/>
    <x v="8"/>
  </r>
  <r>
    <x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95.911111111111111"/>
    <x v="2"/>
    <x v="8"/>
  </r>
  <r>
    <x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191.25"/>
    <x v="2"/>
    <x v="8"/>
  </r>
  <r>
    <x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40"/>
    <x v="2"/>
    <x v="8"/>
  </r>
  <r>
    <x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74.78947368421052"/>
    <x v="2"/>
    <x v="8"/>
  </r>
  <r>
    <x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161.11830985915492"/>
    <x v="2"/>
    <x v="8"/>
  </r>
  <r>
    <x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88.714285714285708"/>
    <x v="2"/>
    <x v="8"/>
  </r>
  <r>
    <x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53.25"/>
    <x v="2"/>
    <x v="8"/>
  </r>
  <r>
    <x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106.2"/>
    <x v="4"/>
    <x v="15"/>
  </r>
  <r>
    <x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22.079728033472804"/>
    <x v="4"/>
    <x v="15"/>
  </r>
  <r>
    <x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31.054054054054053"/>
    <x v="4"/>
    <x v="15"/>
  </r>
  <r>
    <x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36.206106870229007"/>
    <x v="4"/>
    <x v="15"/>
  </r>
  <r>
    <x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388.9762295081967"/>
    <x v="4"/>
    <x v="15"/>
  </r>
  <r>
    <x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71.848571428571432"/>
    <x v="4"/>
    <x v="15"/>
  </r>
  <r>
    <x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57.381803278688523"/>
    <x v="4"/>
    <x v="15"/>
  </r>
  <r>
    <x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69.666666666666671"/>
    <x v="4"/>
    <x v="15"/>
  </r>
  <r>
    <x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45.988235294117644"/>
    <x v="4"/>
    <x v="15"/>
  </r>
  <r>
    <x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79.262411347517727"/>
    <x v="4"/>
    <x v="15"/>
  </r>
  <r>
    <x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43.031446540880502"/>
    <x v="4"/>
    <x v="15"/>
  </r>
  <r>
    <x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08.48484848484848"/>
    <x v="4"/>
    <x v="15"/>
  </r>
  <r>
    <x v="1032"/>
    <x v="1032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61.029583333333335"/>
    <x v="4"/>
    <x v="15"/>
  </r>
  <r>
    <x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0.592592592592595"/>
    <x v="4"/>
    <x v="15"/>
  </r>
  <r>
    <x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39.157168674698795"/>
    <x v="4"/>
    <x v="15"/>
  </r>
  <r>
    <x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65.15789473684211"/>
    <x v="4"/>
    <x v="15"/>
  </r>
  <r>
    <x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23.963127962085309"/>
    <x v="4"/>
    <x v="15"/>
  </r>
  <r>
    <x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48.61904761904762"/>
    <x v="4"/>
    <x v="15"/>
  </r>
  <r>
    <x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35.73770491803279"/>
    <x v="4"/>
    <x v="15"/>
  </r>
  <r>
    <x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21.366666666666667"/>
    <x v="4"/>
    <x v="15"/>
  </r>
  <r>
    <x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250"/>
    <x v="5"/>
    <x v="16"/>
  </r>
  <r>
    <x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e v="#DIV/0!"/>
    <x v="5"/>
    <x v="16"/>
  </r>
  <r>
    <x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0"/>
    <x v="5"/>
    <x v="16"/>
  </r>
  <r>
    <x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29.236301369863014"/>
    <x v="5"/>
    <x v="16"/>
  </r>
  <r>
    <x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3"/>
    <x v="5"/>
    <x v="16"/>
  </r>
  <r>
    <x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33.25"/>
    <x v="5"/>
    <x v="16"/>
  </r>
  <r>
    <x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e v="#DIV/0!"/>
    <x v="5"/>
    <x v="16"/>
  </r>
  <r>
    <x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"/>
    <x v="5"/>
    <x v="16"/>
  </r>
  <r>
    <x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53"/>
    <x v="5"/>
    <x v="16"/>
  </r>
  <r>
    <x v="1049"/>
    <x v="1049"/>
    <s v="------"/>
    <n v="12000"/>
    <n v="0"/>
    <x v="1"/>
    <x v="0"/>
    <s v="USD"/>
    <n v="1455272445"/>
    <n v="1452680445"/>
    <b v="0"/>
    <n v="0"/>
    <b v="0"/>
    <x v="16"/>
    <n v="0"/>
    <e v="#DIV/0!"/>
    <x v="5"/>
    <x v="16"/>
  </r>
  <r>
    <x v="1050"/>
    <x v="1050"/>
    <s v="Secularism is on the rise and I hear you.Talk to me."/>
    <n v="2500"/>
    <n v="0"/>
    <x v="1"/>
    <x v="0"/>
    <s v="USD"/>
    <n v="1442257677"/>
    <n v="1439665677"/>
    <b v="0"/>
    <n v="0"/>
    <b v="0"/>
    <x v="16"/>
    <n v="0"/>
    <e v="#DIV/0!"/>
    <x v="5"/>
    <x v="16"/>
  </r>
  <r>
    <x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e v="#DIV/0!"/>
    <x v="5"/>
    <x v="16"/>
  </r>
  <r>
    <x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e v="#DIV/0!"/>
    <x v="5"/>
    <x v="16"/>
  </r>
  <r>
    <x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5"/>
    <x v="5"/>
    <x v="16"/>
  </r>
  <r>
    <x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e v="#DIV/0!"/>
    <x v="5"/>
    <x v="16"/>
  </r>
  <r>
    <x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e v="#DIV/0!"/>
    <x v="5"/>
    <x v="16"/>
  </r>
  <r>
    <x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e v="#DIV/0!"/>
    <x v="5"/>
    <x v="16"/>
  </r>
  <r>
    <x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e v="#DIV/0!"/>
    <x v="5"/>
    <x v="16"/>
  </r>
  <r>
    <x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e v="#DIV/0!"/>
    <x v="5"/>
    <x v="16"/>
  </r>
  <r>
    <x v="1059"/>
    <x v="1059"/>
    <s v="Turning myself into a vocal artist."/>
    <n v="1100"/>
    <n v="0"/>
    <x v="1"/>
    <x v="0"/>
    <s v="USD"/>
    <n v="1426269456"/>
    <n v="1423681056"/>
    <b v="0"/>
    <n v="0"/>
    <b v="0"/>
    <x v="16"/>
    <n v="0"/>
    <e v="#DIV/0!"/>
    <x v="5"/>
    <x v="16"/>
  </r>
  <r>
    <x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50"/>
    <x v="5"/>
    <x v="16"/>
  </r>
  <r>
    <x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e v="#DIV/0!"/>
    <x v="5"/>
    <x v="16"/>
  </r>
  <r>
    <x v="1062"/>
    <x v="1062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47.5"/>
    <x v="5"/>
    <x v="16"/>
  </r>
  <r>
    <x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e v="#DIV/0!"/>
    <x v="5"/>
    <x v="16"/>
  </r>
  <r>
    <x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65.666666666666671"/>
    <x v="6"/>
    <x v="17"/>
  </r>
  <r>
    <x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16.2"/>
    <x v="6"/>
    <x v="17"/>
  </r>
  <r>
    <x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34.128378378378379"/>
    <x v="6"/>
    <x v="17"/>
  </r>
  <r>
    <x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"/>
    <x v="6"/>
    <x v="17"/>
  </r>
  <r>
    <x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11.25"/>
    <x v="6"/>
    <x v="17"/>
  </r>
  <r>
    <x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40.476190476190474"/>
    <x v="6"/>
    <x v="17"/>
  </r>
  <r>
    <x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35"/>
    <x v="6"/>
    <x v="17"/>
  </r>
  <r>
    <x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e v="#DIV/0!"/>
    <x v="6"/>
    <x v="17"/>
  </r>
  <r>
    <x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12.75"/>
    <x v="6"/>
    <x v="17"/>
  </r>
  <r>
    <x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0"/>
    <x v="6"/>
    <x v="17"/>
  </r>
  <r>
    <x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113.56666666666666"/>
    <x v="6"/>
    <x v="17"/>
  </r>
  <r>
    <x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15"/>
    <x v="6"/>
    <x v="17"/>
  </r>
  <r>
    <x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48.281025641025643"/>
    <x v="6"/>
    <x v="17"/>
  </r>
  <r>
    <x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43.976047904191617"/>
    <x v="6"/>
    <x v="17"/>
  </r>
  <r>
    <x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9"/>
    <x v="6"/>
    <x v="17"/>
  </r>
  <r>
    <x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37.666666666666664"/>
    <x v="6"/>
    <x v="17"/>
  </r>
  <r>
    <x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8.581632653061224"/>
    <x v="6"/>
    <x v="17"/>
  </r>
  <r>
    <x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"/>
    <x v="6"/>
    <x v="17"/>
  </r>
  <r>
    <x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18.666666666666668"/>
    <x v="6"/>
    <x v="17"/>
  </r>
  <r>
    <x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410"/>
    <x v="6"/>
    <x v="17"/>
  </r>
  <r>
    <x v="1084"/>
    <x v="1084"/>
    <s v="I want to start my own channel for gaming"/>
    <n v="550"/>
    <n v="0"/>
    <x v="2"/>
    <x v="0"/>
    <s v="USD"/>
    <n v="1407534804"/>
    <n v="1404942804"/>
    <b v="0"/>
    <n v="0"/>
    <b v="0"/>
    <x v="17"/>
    <n v="0"/>
    <e v="#DIV/0!"/>
    <x v="6"/>
    <x v="17"/>
  </r>
  <r>
    <x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14"/>
    <x v="6"/>
    <x v="17"/>
  </r>
  <r>
    <x v="1086"/>
    <x v="1086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.5"/>
    <x v="6"/>
    <x v="17"/>
  </r>
  <r>
    <x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e v="#DIV/0!"/>
    <x v="6"/>
    <x v="17"/>
  </r>
  <r>
    <x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43.41727891156463"/>
    <x v="6"/>
    <x v="17"/>
  </r>
  <r>
    <x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3.959183673469386"/>
    <x v="6"/>
    <x v="17"/>
  </r>
  <r>
    <x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5"/>
    <x v="6"/>
    <x v="17"/>
  </r>
  <r>
    <x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12.5"/>
    <x v="6"/>
    <x v="17"/>
  </r>
  <r>
    <x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3"/>
    <x v="6"/>
    <x v="17"/>
  </r>
  <r>
    <x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10.5625"/>
    <x v="6"/>
    <x v="17"/>
  </r>
  <r>
    <x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122.00037037037038"/>
    <x v="6"/>
    <x v="17"/>
  </r>
  <r>
    <x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267.80851063829789"/>
    <x v="6"/>
    <x v="17"/>
  </r>
  <r>
    <x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74.206896551724142"/>
    <x v="6"/>
    <x v="17"/>
  </r>
  <r>
    <x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6.7142857142857144"/>
    <x v="6"/>
    <x v="17"/>
  </r>
  <r>
    <x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81.954545454545453"/>
    <x v="6"/>
    <x v="17"/>
  </r>
  <r>
    <x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25"/>
    <x v="6"/>
    <x v="17"/>
  </r>
  <r>
    <x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0"/>
    <x v="6"/>
    <x v="17"/>
  </r>
  <r>
    <x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6.833333333333333"/>
    <x v="6"/>
    <x v="17"/>
  </r>
  <r>
    <x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17.708333333333332"/>
    <x v="6"/>
    <x v="17"/>
  </r>
  <r>
    <x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16.2"/>
    <x v="6"/>
    <x v="17"/>
  </r>
  <r>
    <x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80.297297297297291"/>
    <x v="6"/>
    <x v="17"/>
  </r>
  <r>
    <x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71.55"/>
    <x v="6"/>
    <x v="17"/>
  </r>
  <r>
    <x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23.571428571428573"/>
    <x v="6"/>
    <x v="17"/>
  </r>
  <r>
    <x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e v="#DIV/0!"/>
    <x v="6"/>
    <x v="17"/>
  </r>
  <r>
    <x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34.88095238095238"/>
    <x v="6"/>
    <x v="17"/>
  </r>
  <r>
    <x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15"/>
    <x v="6"/>
    <x v="17"/>
  </r>
  <r>
    <x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23.181818181818183"/>
    <x v="6"/>
    <x v="17"/>
  </r>
  <r>
    <x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"/>
    <x v="6"/>
    <x v="17"/>
  </r>
  <r>
    <x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100.23371794871794"/>
    <x v="6"/>
    <x v="17"/>
  </r>
  <r>
    <x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5"/>
    <x v="6"/>
    <x v="17"/>
  </r>
  <r>
    <x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3.3333333333333335"/>
    <x v="6"/>
    <x v="17"/>
  </r>
  <r>
    <x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13.25"/>
    <x v="6"/>
    <x v="17"/>
  </r>
  <r>
    <x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7.852"/>
    <x v="6"/>
    <x v="17"/>
  </r>
  <r>
    <x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0.375"/>
    <x v="6"/>
    <x v="17"/>
  </r>
  <r>
    <x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36.333333333333336"/>
    <x v="6"/>
    <x v="17"/>
  </r>
  <r>
    <x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5"/>
    <x v="6"/>
    <x v="17"/>
  </r>
  <r>
    <x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e v="#DIV/0!"/>
    <x v="6"/>
    <x v="17"/>
  </r>
  <r>
    <x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5.8"/>
    <x v="6"/>
    <x v="17"/>
  </r>
  <r>
    <x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e v="#DIV/0!"/>
    <x v="6"/>
    <x v="17"/>
  </r>
  <r>
    <x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3.6666666666666665"/>
    <x v="6"/>
    <x v="17"/>
  </r>
  <r>
    <x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60.714285714285715"/>
    <x v="6"/>
    <x v="18"/>
  </r>
  <r>
    <x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e v="#DIV/0!"/>
    <x v="6"/>
    <x v="18"/>
  </r>
  <r>
    <x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5"/>
    <x v="6"/>
    <x v="18"/>
  </r>
  <r>
    <x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25.434782608695652"/>
    <x v="6"/>
    <x v="18"/>
  </r>
  <r>
    <x v="1128"/>
    <x v="1128"/>
    <s v="#havingfunFTW"/>
    <n v="1000"/>
    <n v="1"/>
    <x v="2"/>
    <x v="1"/>
    <s v="GBP"/>
    <n v="1407425717"/>
    <n v="1404833717"/>
    <b v="0"/>
    <n v="1"/>
    <b v="0"/>
    <x v="18"/>
    <n v="1E-3"/>
    <n v="1"/>
    <x v="6"/>
    <x v="18"/>
  </r>
  <r>
    <x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10.5"/>
    <x v="6"/>
    <x v="18"/>
  </r>
  <r>
    <x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3.6666666666666665"/>
    <x v="6"/>
    <x v="18"/>
  </r>
  <r>
    <x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e v="#DIV/0!"/>
    <x v="6"/>
    <x v="18"/>
  </r>
  <r>
    <x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0.61538461538461"/>
    <x v="6"/>
    <x v="18"/>
  </r>
  <r>
    <x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20"/>
    <x v="6"/>
    <x v="18"/>
  </r>
  <r>
    <x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"/>
    <x v="6"/>
    <x v="18"/>
  </r>
  <r>
    <x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50"/>
    <x v="6"/>
    <x v="18"/>
  </r>
  <r>
    <x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45"/>
    <x v="6"/>
    <x v="18"/>
  </r>
  <r>
    <x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253.2051282051282"/>
    <x v="6"/>
    <x v="18"/>
  </r>
  <r>
    <x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1.25"/>
    <x v="6"/>
    <x v="18"/>
  </r>
  <r>
    <x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5"/>
    <x v="6"/>
    <x v="18"/>
  </r>
  <r>
    <x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e v="#DIV/0!"/>
    <x v="6"/>
    <x v="18"/>
  </r>
  <r>
    <x v="1141"/>
    <x v="1141"/>
    <s v="I think this will be a great game!"/>
    <n v="500"/>
    <n v="0"/>
    <x v="2"/>
    <x v="12"/>
    <s v="EUR"/>
    <n v="1436460450"/>
    <n v="1433868450"/>
    <b v="0"/>
    <n v="0"/>
    <b v="0"/>
    <x v="18"/>
    <n v="0"/>
    <e v="#DIV/0!"/>
    <x v="6"/>
    <x v="18"/>
  </r>
  <r>
    <x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e v="#DIV/0!"/>
    <x v="6"/>
    <x v="18"/>
  </r>
  <r>
    <x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23.25"/>
    <x v="6"/>
    <x v="18"/>
  </r>
  <r>
    <x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e v="#DIV/0!"/>
    <x v="7"/>
    <x v="19"/>
  </r>
  <r>
    <x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00"/>
    <x v="7"/>
    <x v="19"/>
  </r>
  <r>
    <x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44.166666666666664"/>
    <x v="7"/>
    <x v="19"/>
  </r>
  <r>
    <x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e v="#DIV/0!"/>
    <x v="7"/>
    <x v="19"/>
  </r>
  <r>
    <x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24.333333333333332"/>
    <x v="7"/>
    <x v="19"/>
  </r>
  <r>
    <x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37.5"/>
    <x v="7"/>
    <x v="19"/>
  </r>
  <r>
    <x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42"/>
    <x v="7"/>
    <x v="19"/>
  </r>
  <r>
    <x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e v="#DIV/0!"/>
    <x v="7"/>
    <x v="19"/>
  </r>
  <r>
    <x v="1152"/>
    <x v="1152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60.733333333333334"/>
    <x v="7"/>
    <x v="19"/>
  </r>
  <r>
    <x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50"/>
    <x v="7"/>
    <x v="19"/>
  </r>
  <r>
    <x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108.33333333333333"/>
    <x v="7"/>
    <x v="19"/>
  </r>
  <r>
    <x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23.5"/>
    <x v="7"/>
    <x v="19"/>
  </r>
  <r>
    <x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e v="#DIV/0!"/>
    <x v="7"/>
    <x v="19"/>
  </r>
  <r>
    <x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50.333333333333336"/>
    <x v="7"/>
    <x v="19"/>
  </r>
  <r>
    <x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11.666666666666666"/>
    <x v="7"/>
    <x v="19"/>
  </r>
  <r>
    <x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e v="#DIV/0!"/>
    <x v="7"/>
    <x v="19"/>
  </r>
  <r>
    <x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60.789473684210527"/>
    <x v="7"/>
    <x v="19"/>
  </r>
  <r>
    <x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e v="#DIV/0!"/>
    <x v="7"/>
    <x v="19"/>
  </r>
  <r>
    <x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17.5"/>
    <x v="7"/>
    <x v="19"/>
  </r>
  <r>
    <x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e v="#DIV/0!"/>
    <x v="7"/>
    <x v="19"/>
  </r>
  <r>
    <x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e v="#DIV/0!"/>
    <x v="7"/>
    <x v="19"/>
  </r>
  <r>
    <x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82.82"/>
    <x v="7"/>
    <x v="19"/>
  </r>
  <r>
    <x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358.875"/>
    <x v="7"/>
    <x v="19"/>
  </r>
  <r>
    <x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61.1875"/>
    <x v="7"/>
    <x v="19"/>
  </r>
  <r>
    <x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340"/>
    <x v="7"/>
    <x v="19"/>
  </r>
  <r>
    <x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5.666666666666667"/>
    <x v="7"/>
    <x v="19"/>
  </r>
  <r>
    <x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50"/>
    <x v="7"/>
    <x v="19"/>
  </r>
  <r>
    <x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25"/>
    <x v="7"/>
    <x v="19"/>
  </r>
  <r>
    <x v="1172"/>
    <x v="1172"/>
    <s v="Bringing YOUR favorite dog recipes to the streets."/>
    <n v="9000"/>
    <n v="0"/>
    <x v="2"/>
    <x v="0"/>
    <s v="USD"/>
    <n v="1408551752"/>
    <n v="1405959752"/>
    <b v="0"/>
    <n v="0"/>
    <b v="0"/>
    <x v="19"/>
    <n v="0"/>
    <e v="#DIV/0!"/>
    <x v="7"/>
    <x v="19"/>
  </r>
  <r>
    <x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30"/>
    <x v="7"/>
    <x v="19"/>
  </r>
  <r>
    <x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46.631578947368418"/>
    <x v="7"/>
    <x v="19"/>
  </r>
  <r>
    <x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65"/>
    <x v="7"/>
    <x v="19"/>
  </r>
  <r>
    <x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0"/>
    <x v="7"/>
    <x v="19"/>
  </r>
  <r>
    <x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e v="#DIV/0!"/>
    <x v="7"/>
    <x v="19"/>
  </r>
  <r>
    <x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5"/>
    <x v="7"/>
    <x v="19"/>
  </r>
  <r>
    <x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640"/>
    <x v="7"/>
    <x v="19"/>
  </r>
  <r>
    <x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69.117647058823536"/>
    <x v="7"/>
    <x v="19"/>
  </r>
  <r>
    <x v="1181"/>
    <x v="1181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1.3333333333333333"/>
    <x v="7"/>
    <x v="19"/>
  </r>
  <r>
    <x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10.5"/>
    <x v="7"/>
    <x v="19"/>
  </r>
  <r>
    <x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33.333333333333336"/>
    <x v="7"/>
    <x v="19"/>
  </r>
  <r>
    <x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61.562666666666665"/>
    <x v="8"/>
    <x v="20"/>
  </r>
  <r>
    <x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18.73873873873873"/>
    <x v="8"/>
    <x v="20"/>
  </r>
  <r>
    <x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65.081300813008127"/>
    <x v="8"/>
    <x v="20"/>
  </r>
  <r>
    <x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130.15714285714284"/>
    <x v="8"/>
    <x v="20"/>
  </r>
  <r>
    <x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37.776470588235291"/>
    <x v="8"/>
    <x v="20"/>
  </r>
  <r>
    <x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12.79069767441861"/>
    <x v="8"/>
    <x v="20"/>
  </r>
  <r>
    <x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51.92307692307692"/>
    <x v="8"/>
    <x v="20"/>
  </r>
  <r>
    <x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89.242424242424249"/>
    <x v="8"/>
    <x v="20"/>
  </r>
  <r>
    <x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19.333333333333332"/>
    <x v="8"/>
    <x v="20"/>
  </r>
  <r>
    <x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79.967032967032964"/>
    <x v="8"/>
    <x v="20"/>
  </r>
  <r>
    <x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56.414565826330531"/>
    <x v="8"/>
    <x v="20"/>
  </r>
  <r>
    <x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79.411764705882348"/>
    <x v="8"/>
    <x v="20"/>
  </r>
  <r>
    <x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76.439453125"/>
    <x v="8"/>
    <x v="20"/>
  </r>
  <r>
    <x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121"/>
    <x v="8"/>
    <x v="20"/>
  </r>
  <r>
    <x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54.616766467065865"/>
    <x v="8"/>
    <x v="20"/>
  </r>
  <r>
    <x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299.22222222222223"/>
    <x v="8"/>
    <x v="20"/>
  </r>
  <r>
    <x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58.533980582524272"/>
    <x v="8"/>
    <x v="20"/>
  </r>
  <r>
    <x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55.371801801801809"/>
    <x v="8"/>
    <x v="20"/>
  </r>
  <r>
    <x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183.80442804428046"/>
    <x v="8"/>
    <x v="20"/>
  </r>
  <r>
    <x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65.34653465346534"/>
    <x v="8"/>
    <x v="20"/>
  </r>
  <r>
    <x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34.78947368421052"/>
    <x v="8"/>
    <x v="20"/>
  </r>
  <r>
    <x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11.48387096774192"/>
    <x v="8"/>
    <x v="20"/>
  </r>
  <r>
    <x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32.34375"/>
    <x v="8"/>
    <x v="20"/>
  </r>
  <r>
    <x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23.37588652482269"/>
    <x v="8"/>
    <x v="20"/>
  </r>
  <r>
    <x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207.06666666666666"/>
    <x v="8"/>
    <x v="20"/>
  </r>
  <r>
    <x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138.2608695652174"/>
    <x v="8"/>
    <x v="20"/>
  </r>
  <r>
    <x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493.81553398058253"/>
    <x v="8"/>
    <x v="20"/>
  </r>
  <r>
    <x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168.5"/>
    <x v="8"/>
    <x v="20"/>
  </r>
  <r>
    <x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38.867469879518069"/>
    <x v="8"/>
    <x v="20"/>
  </r>
  <r>
    <x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61.527777777777779"/>
    <x v="8"/>
    <x v="20"/>
  </r>
  <r>
    <x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105.44"/>
    <x v="8"/>
    <x v="20"/>
  </r>
  <r>
    <x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71.592003642987251"/>
    <x v="8"/>
    <x v="20"/>
  </r>
  <r>
    <x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91.882882882882882"/>
    <x v="8"/>
    <x v="20"/>
  </r>
  <r>
    <x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148.57377049180329"/>
    <x v="8"/>
    <x v="20"/>
  </r>
  <r>
    <x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74.2134831460674"/>
    <x v="8"/>
    <x v="20"/>
  </r>
  <r>
    <x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102.86166007905139"/>
    <x v="8"/>
    <x v="20"/>
  </r>
  <r>
    <x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11.17857142857143"/>
    <x v="8"/>
    <x v="20"/>
  </r>
  <r>
    <x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23.796213592233013"/>
    <x v="8"/>
    <x v="20"/>
  </r>
  <r>
    <x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81.268115942028984"/>
    <x v="8"/>
    <x v="20"/>
  </r>
  <r>
    <x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116.21465968586388"/>
    <x v="8"/>
    <x v="20"/>
  </r>
  <r>
    <x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58.888888888888886"/>
    <x v="4"/>
    <x v="21"/>
  </r>
  <r>
    <x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4"/>
    <x v="4"/>
    <x v="21"/>
  </r>
  <r>
    <x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48.424999999999997"/>
    <x v="4"/>
    <x v="21"/>
  </r>
  <r>
    <x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e v="#DIV/0!"/>
    <x v="4"/>
    <x v="21"/>
  </r>
  <r>
    <x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61.041666666666664"/>
    <x v="4"/>
    <x v="21"/>
  </r>
  <r>
    <x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25"/>
    <x v="4"/>
    <x v="21"/>
  </r>
  <r>
    <x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e v="#DIV/0!"/>
    <x v="4"/>
    <x v="21"/>
  </r>
  <r>
    <x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e v="#DIV/0!"/>
    <x v="4"/>
    <x v="21"/>
  </r>
  <r>
    <x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40"/>
    <x v="4"/>
    <x v="21"/>
  </r>
  <r>
    <x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19.333333333333332"/>
    <x v="4"/>
    <x v="21"/>
  </r>
  <r>
    <x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e v="#DIV/0!"/>
    <x v="4"/>
    <x v="21"/>
  </r>
  <r>
    <x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35"/>
    <x v="4"/>
    <x v="21"/>
  </r>
  <r>
    <x v="1236"/>
    <x v="1236"/>
    <s v="Raising money to give the musicians their due."/>
    <n v="2500"/>
    <n v="0"/>
    <x v="1"/>
    <x v="0"/>
    <s v="USD"/>
    <n v="1343491200"/>
    <n v="1342801164"/>
    <b v="0"/>
    <n v="0"/>
    <b v="0"/>
    <x v="21"/>
    <n v="0"/>
    <e v="#DIV/0!"/>
    <x v="4"/>
    <x v="21"/>
  </r>
  <r>
    <x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e v="#DIV/0!"/>
    <x v="4"/>
    <x v="21"/>
  </r>
  <r>
    <x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59.333333333333336"/>
    <x v="4"/>
    <x v="21"/>
  </r>
  <r>
    <x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e v="#DIV/0!"/>
    <x v="4"/>
    <x v="21"/>
  </r>
  <r>
    <x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30.125"/>
    <x v="4"/>
    <x v="21"/>
  </r>
  <r>
    <x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74.617647058823536"/>
    <x v="4"/>
    <x v="21"/>
  </r>
  <r>
    <x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5"/>
    <x v="4"/>
    <x v="21"/>
  </r>
  <r>
    <x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44.5"/>
    <x v="4"/>
    <x v="21"/>
  </r>
  <r>
    <x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46.133333333333333"/>
    <x v="4"/>
    <x v="11"/>
  </r>
  <r>
    <x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141.47058823529412"/>
    <x v="4"/>
    <x v="11"/>
  </r>
  <r>
    <x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75.483870967741936"/>
    <x v="4"/>
    <x v="11"/>
  </r>
  <r>
    <x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85.5"/>
    <x v="4"/>
    <x v="11"/>
  </r>
  <r>
    <x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64.254237288135599"/>
    <x v="4"/>
    <x v="11"/>
  </r>
  <r>
    <x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64.46913580246914"/>
    <x v="4"/>
    <x v="11"/>
  </r>
  <r>
    <x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118.2007874015748"/>
    <x v="4"/>
    <x v="11"/>
  </r>
  <r>
    <x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82.540540540540547"/>
    <x v="4"/>
    <x v="11"/>
  </r>
  <r>
    <x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34.170212765957444"/>
    <x v="4"/>
    <x v="11"/>
  </r>
  <r>
    <x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42.73322081575246"/>
    <x v="4"/>
    <x v="11"/>
  </r>
  <r>
    <x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4.489361702127653"/>
    <x v="4"/>
    <x v="11"/>
  </r>
  <r>
    <x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55.697247706422019"/>
    <x v="4"/>
    <x v="11"/>
  </r>
  <r>
    <x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98.030831024930734"/>
    <x v="4"/>
    <x v="11"/>
  </r>
  <r>
    <x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92.102272727272734"/>
    <x v="4"/>
    <x v="11"/>
  </r>
  <r>
    <x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38.175462686567165"/>
    <x v="4"/>
    <x v="11"/>
  </r>
  <r>
    <x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27.145833333333332"/>
    <x v="4"/>
    <x v="11"/>
  </r>
  <r>
    <x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50.689189189189186"/>
    <x v="4"/>
    <x v="11"/>
  </r>
  <r>
    <x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38.942307692307693"/>
    <x v="4"/>
    <x v="11"/>
  </r>
  <r>
    <x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77.638095238095232"/>
    <x v="4"/>
    <x v="11"/>
  </r>
  <r>
    <x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43.536585365853661"/>
    <x v="4"/>
    <x v="11"/>
  </r>
  <r>
    <x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31.823529411764707"/>
    <x v="4"/>
    <x v="11"/>
  </r>
  <r>
    <x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63.184393939393942"/>
    <x v="4"/>
    <x v="11"/>
  </r>
  <r>
    <x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190.9"/>
    <x v="4"/>
    <x v="11"/>
  </r>
  <r>
    <x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140.85534591194968"/>
    <x v="4"/>
    <x v="11"/>
  </r>
  <r>
    <x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6.92307692307692"/>
    <x v="4"/>
    <x v="11"/>
  </r>
  <r>
    <x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99.15533980582525"/>
    <x v="4"/>
    <x v="11"/>
  </r>
  <r>
    <x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67.881656804733723"/>
    <x v="4"/>
    <x v="11"/>
  </r>
  <r>
    <x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246.29032258064515"/>
    <x v="4"/>
    <x v="11"/>
  </r>
  <r>
    <x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189.28571428571428"/>
    <x v="4"/>
    <x v="11"/>
  </r>
  <r>
    <x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76.666666666666671"/>
    <x v="4"/>
    <x v="11"/>
  </r>
  <r>
    <x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82.963254817987149"/>
    <x v="4"/>
    <x v="11"/>
  </r>
  <r>
    <x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62.522107969151669"/>
    <x v="4"/>
    <x v="11"/>
  </r>
  <r>
    <x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46.06808823529412"/>
    <x v="4"/>
    <x v="11"/>
  </r>
  <r>
    <x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8.543946731234868"/>
    <x v="4"/>
    <x v="11"/>
  </r>
  <r>
    <x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53.005263157894738"/>
    <x v="4"/>
    <x v="11"/>
  </r>
  <r>
    <x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.355396825396824"/>
    <x v="4"/>
    <x v="11"/>
  </r>
  <r>
    <x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127.97523076923076"/>
    <x v="4"/>
    <x v="11"/>
  </r>
  <r>
    <x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04.72972972972973"/>
    <x v="4"/>
    <x v="11"/>
  </r>
  <r>
    <x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67.671532846715323"/>
    <x v="4"/>
    <x v="11"/>
  </r>
  <r>
    <x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95.931818181818187"/>
    <x v="4"/>
    <x v="11"/>
  </r>
  <r>
    <x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65.161290322580641"/>
    <x v="1"/>
    <x v="6"/>
  </r>
  <r>
    <x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32.269841269841272"/>
    <x v="1"/>
    <x v="6"/>
  </r>
  <r>
    <x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81.25"/>
    <x v="1"/>
    <x v="6"/>
  </r>
  <r>
    <x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24.2"/>
    <x v="1"/>
    <x v="6"/>
  </r>
  <r>
    <x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65.868852459016395"/>
    <x v="1"/>
    <x v="6"/>
  </r>
  <r>
    <x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36.07692307692308"/>
    <x v="1"/>
    <x v="6"/>
  </r>
  <r>
    <x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44.186046511627907"/>
    <x v="1"/>
    <x v="6"/>
  </r>
  <r>
    <x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104.07142857142857"/>
    <x v="1"/>
    <x v="6"/>
  </r>
  <r>
    <x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35.96153846153846"/>
    <x v="1"/>
    <x v="6"/>
  </r>
  <r>
    <x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7.79166666666667"/>
    <x v="1"/>
    <x v="6"/>
  </r>
  <r>
    <x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27.727272727272727"/>
    <x v="1"/>
    <x v="6"/>
  </r>
  <r>
    <x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39.828125"/>
    <x v="1"/>
    <x v="6"/>
  </r>
  <r>
    <x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52.173913043478258"/>
    <x v="1"/>
    <x v="6"/>
  </r>
  <r>
    <x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92.037815126050418"/>
    <x v="1"/>
    <x v="6"/>
  </r>
  <r>
    <x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63.424242424242422"/>
    <x v="1"/>
    <x v="6"/>
  </r>
  <r>
    <x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135.625"/>
    <x v="1"/>
    <x v="6"/>
  </r>
  <r>
    <x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168.75"/>
    <x v="1"/>
    <x v="6"/>
  </r>
  <r>
    <x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70.862068965517238"/>
    <x v="1"/>
    <x v="6"/>
  </r>
  <r>
    <x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50"/>
    <x v="1"/>
    <x v="6"/>
  </r>
  <r>
    <x v="1303"/>
    <x v="1303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42.214166666666671"/>
    <x v="1"/>
    <x v="6"/>
  </r>
  <r>
    <x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52.41346153846155"/>
    <x v="2"/>
    <x v="8"/>
  </r>
  <r>
    <x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90.616279069767444"/>
    <x v="2"/>
    <x v="8"/>
  </r>
  <r>
    <x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201.60393258426967"/>
    <x v="2"/>
    <x v="8"/>
  </r>
  <r>
    <x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127.93333333333334"/>
    <x v="2"/>
    <x v="8"/>
  </r>
  <r>
    <x v="1308"/>
    <x v="1308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29.894736842105264"/>
    <x v="2"/>
    <x v="8"/>
  </r>
  <r>
    <x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367.97142857142859"/>
    <x v="2"/>
    <x v="8"/>
  </r>
  <r>
    <x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129.16666666666666"/>
    <x v="2"/>
    <x v="8"/>
  </r>
  <r>
    <x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800.7"/>
    <x v="2"/>
    <x v="8"/>
  </r>
  <r>
    <x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28"/>
    <x v="2"/>
    <x v="8"/>
  </r>
  <r>
    <x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02.01639344262296"/>
    <x v="2"/>
    <x v="8"/>
  </r>
  <r>
    <x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84.36363636363637"/>
    <x v="2"/>
    <x v="8"/>
  </r>
  <r>
    <x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162.91935483870967"/>
    <x v="2"/>
    <x v="8"/>
  </r>
  <r>
    <x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"/>
    <x v="2"/>
    <x v="8"/>
  </r>
  <r>
    <x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603.52631578947364"/>
    <x v="2"/>
    <x v="8"/>
  </r>
  <r>
    <x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45.407407407407405"/>
    <x v="2"/>
    <x v="8"/>
  </r>
  <r>
    <x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97.333333333333329"/>
    <x v="2"/>
    <x v="8"/>
  </r>
  <r>
    <x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167.66666666666666"/>
    <x v="2"/>
    <x v="8"/>
  </r>
  <r>
    <x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859.85714285714289"/>
    <x v="2"/>
    <x v="8"/>
  </r>
  <r>
    <x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26.5"/>
    <x v="2"/>
    <x v="8"/>
  </r>
  <r>
    <x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0.272727272727273"/>
    <x v="2"/>
    <x v="8"/>
  </r>
  <r>
    <x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54.666666666666664"/>
    <x v="2"/>
    <x v="8"/>
  </r>
  <r>
    <x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60.75"/>
    <x v="2"/>
    <x v="8"/>
  </r>
  <r>
    <x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02.72727272727273"/>
    <x v="2"/>
    <x v="8"/>
  </r>
  <r>
    <x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41.585365853658537"/>
    <x v="2"/>
    <x v="8"/>
  </r>
  <r>
    <x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116.53333333333333"/>
    <x v="2"/>
    <x v="8"/>
  </r>
  <r>
    <x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45.333333333333336"/>
    <x v="2"/>
    <x v="8"/>
  </r>
  <r>
    <x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157.46"/>
    <x v="2"/>
    <x v="8"/>
  </r>
  <r>
    <x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100.5"/>
    <x v="2"/>
    <x v="8"/>
  </r>
  <r>
    <x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e v="#DIV/0!"/>
    <x v="2"/>
    <x v="8"/>
  </r>
  <r>
    <x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e v="#DIV/0!"/>
    <x v="2"/>
    <x v="8"/>
  </r>
  <r>
    <x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1.822463768115945"/>
    <x v="2"/>
    <x v="8"/>
  </r>
  <r>
    <x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308.75"/>
    <x v="2"/>
    <x v="8"/>
  </r>
  <r>
    <x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379.22767857142856"/>
    <x v="2"/>
    <x v="8"/>
  </r>
  <r>
    <x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76.36428571428573"/>
    <x v="2"/>
    <x v="8"/>
  </r>
  <r>
    <x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66.066666666666663"/>
    <x v="2"/>
    <x v="8"/>
  </r>
  <r>
    <x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89.648648648648646"/>
    <x v="2"/>
    <x v="8"/>
  </r>
  <r>
    <x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e v="#DIV/0!"/>
    <x v="2"/>
    <x v="8"/>
  </r>
  <r>
    <x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82.39130434782606"/>
    <x v="2"/>
    <x v="8"/>
  </r>
  <r>
    <x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00"/>
    <x v="2"/>
    <x v="8"/>
  </r>
  <r>
    <x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158.35603715170279"/>
    <x v="2"/>
    <x v="8"/>
  </r>
  <r>
    <x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40.762589928057551"/>
    <x v="3"/>
    <x v="9"/>
  </r>
  <r>
    <x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53.571428571428569"/>
    <x v="3"/>
    <x v="9"/>
  </r>
  <r>
    <x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48.449664429530202"/>
    <x v="3"/>
    <x v="9"/>
  </r>
  <r>
    <x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82.41935483870968"/>
    <x v="3"/>
    <x v="9"/>
  </r>
  <r>
    <x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230.19230769230768"/>
    <x v="3"/>
    <x v="9"/>
  </r>
  <r>
    <x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59.360465116279073"/>
    <x v="3"/>
    <x v="9"/>
  </r>
  <r>
    <x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66.698717948717942"/>
    <x v="3"/>
    <x v="9"/>
  </r>
  <r>
    <x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68.77500000000001"/>
    <x v="3"/>
    <x v="9"/>
  </r>
  <r>
    <x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59.973568281938327"/>
    <x v="3"/>
    <x v="9"/>
  </r>
  <r>
    <x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1.80952380952381"/>
    <x v="3"/>
    <x v="9"/>
  </r>
  <r>
    <x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4.421875"/>
    <x v="3"/>
    <x v="9"/>
  </r>
  <r>
    <x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25.347107438016529"/>
    <x v="3"/>
    <x v="9"/>
  </r>
  <r>
    <x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71.443218390804603"/>
    <x v="3"/>
    <x v="9"/>
  </r>
  <r>
    <x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38.553846153846152"/>
    <x v="3"/>
    <x v="9"/>
  </r>
  <r>
    <x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68.367346938775512"/>
    <x v="3"/>
    <x v="9"/>
  </r>
  <r>
    <x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40.210526315789473"/>
    <x v="3"/>
    <x v="9"/>
  </r>
  <r>
    <x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32.074074074074076"/>
    <x v="3"/>
    <x v="9"/>
  </r>
  <r>
    <x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28.632575757575758"/>
    <x v="3"/>
    <x v="9"/>
  </r>
  <r>
    <x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43.64"/>
    <x v="3"/>
    <x v="9"/>
  </r>
  <r>
    <x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40"/>
    <x v="3"/>
    <x v="9"/>
  </r>
  <r>
    <x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346.04166666666669"/>
    <x v="4"/>
    <x v="11"/>
  </r>
  <r>
    <x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81.739130434782609"/>
    <x v="4"/>
    <x v="11"/>
  </r>
  <r>
    <x v="1366"/>
    <x v="1366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64.535306122448986"/>
    <x v="4"/>
    <x v="11"/>
  </r>
  <r>
    <x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63.477777777777774"/>
    <x v="4"/>
    <x v="11"/>
  </r>
  <r>
    <x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63.620689655172413"/>
    <x v="4"/>
    <x v="11"/>
  </r>
  <r>
    <x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83.967068965517228"/>
    <x v="4"/>
    <x v="11"/>
  </r>
  <r>
    <x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77.75"/>
    <x v="4"/>
    <x v="11"/>
  </r>
  <r>
    <x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107.07142857142857"/>
    <x v="4"/>
    <x v="11"/>
  </r>
  <r>
    <x v="1372"/>
    <x v="1372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38.75"/>
    <x v="4"/>
    <x v="11"/>
  </r>
  <r>
    <x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01.94230769230768"/>
    <x v="4"/>
    <x v="11"/>
  </r>
  <r>
    <x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43.060606060606062"/>
    <x v="4"/>
    <x v="11"/>
  </r>
  <r>
    <x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62.871559633027523"/>
    <x v="4"/>
    <x v="11"/>
  </r>
  <r>
    <x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55.607142857142854"/>
    <x v="4"/>
    <x v="11"/>
  </r>
  <r>
    <x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8.70967741935484"/>
    <x v="4"/>
    <x v="11"/>
  </r>
  <r>
    <x v="1378"/>
    <x v="1378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30.578947368421051"/>
    <x v="4"/>
    <x v="11"/>
  </r>
  <r>
    <x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73.907284768211923"/>
    <x v="4"/>
    <x v="11"/>
  </r>
  <r>
    <x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1.2"/>
    <x v="4"/>
    <x v="11"/>
  </r>
  <r>
    <x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73.356164383561648"/>
    <x v="4"/>
    <x v="11"/>
  </r>
  <r>
    <x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56.412162162162161"/>
    <x v="4"/>
    <x v="11"/>
  </r>
  <r>
    <x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50.247311827956992"/>
    <x v="4"/>
    <x v="11"/>
  </r>
  <r>
    <x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68.936507936507937"/>
    <x v="4"/>
    <x v="11"/>
  </r>
  <r>
    <x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65.914104477611943"/>
    <x v="4"/>
    <x v="11"/>
  </r>
  <r>
    <x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62.5"/>
    <x v="4"/>
    <x v="11"/>
  </r>
  <r>
    <x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70.064102564102569"/>
    <x v="4"/>
    <x v="11"/>
  </r>
  <r>
    <x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60.181874999999998"/>
    <x v="4"/>
    <x v="11"/>
  </r>
  <r>
    <x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21.382352941176471"/>
    <x v="4"/>
    <x v="11"/>
  </r>
  <r>
    <x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160.78947368421052"/>
    <x v="4"/>
    <x v="11"/>
  </r>
  <r>
    <x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42.384615384615387"/>
    <x v="4"/>
    <x v="11"/>
  </r>
  <r>
    <x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27.317307692307693"/>
    <x v="4"/>
    <x v="11"/>
  </r>
  <r>
    <x v="1393"/>
    <x v="1393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196.82692307692307"/>
    <x v="4"/>
    <x v="11"/>
  </r>
  <r>
    <x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53.882352941176471"/>
    <x v="4"/>
    <x v="11"/>
  </r>
  <r>
    <x v="1395"/>
    <x v="1395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47.756097560975611"/>
    <x v="4"/>
    <x v="11"/>
  </r>
  <r>
    <x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88.191780821917803"/>
    <x v="4"/>
    <x v="11"/>
  </r>
  <r>
    <x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72.056962025316452"/>
    <x v="4"/>
    <x v="11"/>
  </r>
  <r>
    <x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74.246153846153845"/>
    <x v="4"/>
    <x v="11"/>
  </r>
  <r>
    <x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61.701086956521742"/>
    <x v="4"/>
    <x v="11"/>
  </r>
  <r>
    <x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17.235294117647058"/>
    <x v="4"/>
    <x v="11"/>
  </r>
  <r>
    <x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1.720833333333331"/>
    <x v="4"/>
    <x v="11"/>
  </r>
  <r>
    <x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24.150442477876105"/>
    <x v="4"/>
    <x v="11"/>
  </r>
  <r>
    <x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62.166666666666664"/>
    <x v="4"/>
    <x v="11"/>
  </r>
  <r>
    <x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48.2"/>
    <x v="3"/>
    <x v="22"/>
  </r>
  <r>
    <x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6.1764705882352944"/>
    <x v="3"/>
    <x v="22"/>
  </r>
  <r>
    <x v="1406"/>
    <x v="1406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5"/>
    <x v="3"/>
    <x v="22"/>
  </r>
  <r>
    <x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.5"/>
    <x v="3"/>
    <x v="22"/>
  </r>
  <r>
    <x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12"/>
    <x v="3"/>
    <x v="22"/>
  </r>
  <r>
    <x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e v="#DIV/0!"/>
    <x v="3"/>
    <x v="22"/>
  </r>
  <r>
    <x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"/>
    <x v="3"/>
    <x v="22"/>
  </r>
  <r>
    <x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2.3333333333333335"/>
    <x v="3"/>
    <x v="22"/>
  </r>
  <r>
    <x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24.615384615384617"/>
    <x v="3"/>
    <x v="22"/>
  </r>
  <r>
    <x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00"/>
    <x v="3"/>
    <x v="22"/>
  </r>
  <r>
    <x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"/>
    <x v="3"/>
    <x v="22"/>
  </r>
  <r>
    <x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88.888888888888886"/>
    <x v="3"/>
    <x v="22"/>
  </r>
  <r>
    <x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e v="#DIV/0!"/>
    <x v="3"/>
    <x v="22"/>
  </r>
  <r>
    <x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27.5"/>
    <x v="3"/>
    <x v="22"/>
  </r>
  <r>
    <x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6"/>
    <x v="3"/>
    <x v="22"/>
  </r>
  <r>
    <x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44.5"/>
    <x v="3"/>
    <x v="22"/>
  </r>
  <r>
    <x v="1420"/>
    <x v="1420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1"/>
    <x v="3"/>
    <x v="22"/>
  </r>
  <r>
    <x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100"/>
    <x v="3"/>
    <x v="22"/>
  </r>
  <r>
    <x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13"/>
    <x v="3"/>
    <x v="22"/>
  </r>
  <r>
    <x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00"/>
    <x v="3"/>
    <x v="22"/>
  </r>
  <r>
    <x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9.07142857142857"/>
    <x v="3"/>
    <x v="22"/>
  </r>
  <r>
    <x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e v="#DIV/0!"/>
    <x v="3"/>
    <x v="22"/>
  </r>
  <r>
    <x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e v="#DIV/0!"/>
    <x v="3"/>
    <x v="22"/>
  </r>
  <r>
    <x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104.75"/>
    <x v="3"/>
    <x v="22"/>
  </r>
  <r>
    <x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15"/>
    <x v="3"/>
    <x v="22"/>
  </r>
  <r>
    <x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e v="#DIV/0!"/>
    <x v="3"/>
    <x v="22"/>
  </r>
  <r>
    <x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80.599999999999994"/>
    <x v="3"/>
    <x v="22"/>
  </r>
  <r>
    <x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115.55319148936171"/>
    <x v="3"/>
    <x v="22"/>
  </r>
  <r>
    <x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e v="#DIV/0!"/>
    <x v="3"/>
    <x v="22"/>
  </r>
  <r>
    <x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80.5"/>
    <x v="3"/>
    <x v="22"/>
  </r>
  <r>
    <x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744.5454545454545"/>
    <x v="3"/>
    <x v="22"/>
  </r>
  <r>
    <x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.5"/>
    <x v="3"/>
    <x v="22"/>
  </r>
  <r>
    <x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38.5"/>
    <x v="3"/>
    <x v="22"/>
  </r>
  <r>
    <x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36.68181818181818"/>
    <x v="3"/>
    <x v="22"/>
  </r>
  <r>
    <x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75"/>
    <x v="3"/>
    <x v="22"/>
  </r>
  <r>
    <x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30"/>
    <x v="3"/>
    <x v="22"/>
  </r>
  <r>
    <x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"/>
    <x v="3"/>
    <x v="22"/>
  </r>
  <r>
    <x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673.33333333333337"/>
    <x v="3"/>
    <x v="22"/>
  </r>
  <r>
    <x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e v="#DIV/0!"/>
    <x v="3"/>
    <x v="22"/>
  </r>
  <r>
    <x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e v="#DIV/0!"/>
    <x v="3"/>
    <x v="22"/>
  </r>
  <r>
    <x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e v="#DIV/0!"/>
    <x v="3"/>
    <x v="22"/>
  </r>
  <r>
    <x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e v="#DIV/0!"/>
    <x v="3"/>
    <x v="22"/>
  </r>
  <r>
    <x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e v="#DIV/0!"/>
    <x v="3"/>
    <x v="22"/>
  </r>
  <r>
    <x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25"/>
    <x v="3"/>
    <x v="22"/>
  </r>
  <r>
    <x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e v="#DIV/0!"/>
    <x v="3"/>
    <x v="22"/>
  </r>
  <r>
    <x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e v="#DIV/0!"/>
    <x v="3"/>
    <x v="22"/>
  </r>
  <r>
    <x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"/>
    <x v="3"/>
    <x v="22"/>
  </r>
  <r>
    <x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1"/>
    <x v="3"/>
    <x v="22"/>
  </r>
  <r>
    <x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e v="#DIV/0!"/>
    <x v="3"/>
    <x v="22"/>
  </r>
  <r>
    <x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e v="#DIV/0!"/>
    <x v="3"/>
    <x v="22"/>
  </r>
  <r>
    <x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5"/>
    <x v="3"/>
    <x v="22"/>
  </r>
  <r>
    <x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25"/>
    <x v="3"/>
    <x v="22"/>
  </r>
  <r>
    <x v="1456"/>
    <x v="1456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8.333333333333336"/>
    <x v="3"/>
    <x v="22"/>
  </r>
  <r>
    <x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e v="#DIV/0!"/>
    <x v="3"/>
    <x v="22"/>
  </r>
  <r>
    <x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e v="#DIV/0!"/>
    <x v="3"/>
    <x v="22"/>
  </r>
  <r>
    <x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e v="#DIV/0!"/>
    <x v="3"/>
    <x v="22"/>
  </r>
  <r>
    <x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e v="#DIV/0!"/>
    <x v="3"/>
    <x v="22"/>
  </r>
  <r>
    <x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4.66673529411765"/>
    <x v="3"/>
    <x v="23"/>
  </r>
  <r>
    <x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28.937999999999999"/>
    <x v="3"/>
    <x v="23"/>
  </r>
  <r>
    <x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35.44"/>
    <x v="3"/>
    <x v="23"/>
  </r>
  <r>
    <x v="1464"/>
    <x v="1464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34.871794871794869"/>
    <x v="3"/>
    <x v="23"/>
  </r>
  <r>
    <x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2.622732513451197"/>
    <x v="3"/>
    <x v="23"/>
  </r>
  <r>
    <x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69.598266129032254"/>
    <x v="3"/>
    <x v="23"/>
  </r>
  <r>
    <x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76.72"/>
    <x v="3"/>
    <x v="23"/>
  </r>
  <r>
    <x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33.191126279863482"/>
    <x v="3"/>
    <x v="23"/>
  </r>
  <r>
    <x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149.46417445482865"/>
    <x v="3"/>
    <x v="23"/>
  </r>
  <r>
    <x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23.172839506172838"/>
    <x v="3"/>
    <x v="23"/>
  </r>
  <r>
    <x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96.877551020408163"/>
    <x v="3"/>
    <x v="23"/>
  </r>
  <r>
    <x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103.20238095238095"/>
    <x v="3"/>
    <x v="23"/>
  </r>
  <r>
    <x v="1473"/>
    <x v="1473"/>
    <s v="Public Radio Project"/>
    <n v="1500"/>
    <n v="1807.74"/>
    <x v="0"/>
    <x v="0"/>
    <s v="USD"/>
    <n v="1330644639"/>
    <n v="1328052639"/>
    <b v="1"/>
    <n v="47"/>
    <b v="1"/>
    <x v="23"/>
    <n v="1.20516"/>
    <n v="38.462553191489363"/>
    <x v="3"/>
    <x v="23"/>
  </r>
  <r>
    <x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44.315789473684212"/>
    <x v="3"/>
    <x v="23"/>
  </r>
  <r>
    <x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64.173356009070289"/>
    <x v="3"/>
    <x v="23"/>
  </r>
  <r>
    <x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43.333275109170302"/>
    <x v="3"/>
    <x v="23"/>
  </r>
  <r>
    <x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90.495934959349597"/>
    <x v="3"/>
    <x v="23"/>
  </r>
  <r>
    <x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29.187190495010373"/>
    <x v="3"/>
    <x v="23"/>
  </r>
  <r>
    <x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30.95774647887324"/>
    <x v="3"/>
    <x v="23"/>
  </r>
  <r>
    <x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92.157795275590544"/>
    <x v="3"/>
    <x v="23"/>
  </r>
  <r>
    <x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17.5"/>
    <x v="3"/>
    <x v="10"/>
  </r>
  <r>
    <x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5"/>
    <x v="3"/>
    <x v="10"/>
  </r>
  <r>
    <x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25"/>
    <x v="3"/>
    <x v="10"/>
  </r>
  <r>
    <x v="1484"/>
    <x v="1484"/>
    <s v="The mussings of an old wizard"/>
    <n v="2000"/>
    <n v="0"/>
    <x v="2"/>
    <x v="0"/>
    <s v="USD"/>
    <n v="1342882260"/>
    <n v="1337834963"/>
    <b v="0"/>
    <n v="0"/>
    <b v="0"/>
    <x v="10"/>
    <n v="0"/>
    <e v="#DIV/0!"/>
    <x v="3"/>
    <x v="10"/>
  </r>
  <r>
    <x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50"/>
    <x v="3"/>
    <x v="10"/>
  </r>
  <r>
    <x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16"/>
    <x v="3"/>
    <x v="10"/>
  </r>
  <r>
    <x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e v="#DIV/0!"/>
    <x v="3"/>
    <x v="10"/>
  </r>
  <r>
    <x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60"/>
    <x v="3"/>
    <x v="10"/>
  </r>
  <r>
    <x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e v="#DIV/0!"/>
    <x v="3"/>
    <x v="10"/>
  </r>
  <r>
    <x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47.10526315789474"/>
    <x v="3"/>
    <x v="10"/>
  </r>
  <r>
    <x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00"/>
    <x v="3"/>
    <x v="10"/>
  </r>
  <r>
    <x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15"/>
    <x v="3"/>
    <x v="10"/>
  </r>
  <r>
    <x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e v="#DIV/0!"/>
    <x v="3"/>
    <x v="10"/>
  </r>
  <r>
    <x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40.454545454545453"/>
    <x v="3"/>
    <x v="10"/>
  </r>
  <r>
    <x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e v="#DIV/0!"/>
    <x v="3"/>
    <x v="10"/>
  </r>
  <r>
    <x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e v="#DIV/0!"/>
    <x v="3"/>
    <x v="10"/>
  </r>
  <r>
    <x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"/>
    <x v="3"/>
    <x v="10"/>
  </r>
  <r>
    <x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19"/>
    <x v="3"/>
    <x v="10"/>
  </r>
  <r>
    <x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5"/>
    <x v="3"/>
    <x v="10"/>
  </r>
  <r>
    <x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46.733333333333334"/>
    <x v="3"/>
    <x v="10"/>
  </r>
  <r>
    <x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97.731073446327684"/>
    <x v="8"/>
    <x v="20"/>
  </r>
  <r>
    <x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67.835866261398181"/>
    <x v="8"/>
    <x v="20"/>
  </r>
  <r>
    <x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56.98492957746479"/>
    <x v="8"/>
    <x v="20"/>
  </r>
  <r>
    <x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67.159851301115239"/>
    <x v="8"/>
    <x v="20"/>
  </r>
  <r>
    <x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8.037681159420288"/>
    <x v="8"/>
    <x v="20"/>
  </r>
  <r>
    <x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8.860465116279073"/>
    <x v="8"/>
    <x v="20"/>
  </r>
  <r>
    <x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78.181818181818187"/>
    <x v="8"/>
    <x v="20"/>
  </r>
  <r>
    <x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97.113744075829388"/>
    <x v="8"/>
    <x v="20"/>
  </r>
  <r>
    <x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110.39397959183674"/>
    <x v="8"/>
    <x v="20"/>
  </r>
  <r>
    <x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9.91506172839506"/>
    <x v="8"/>
    <x v="20"/>
  </r>
  <r>
    <x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5.975728155339809"/>
    <x v="8"/>
    <x v="20"/>
  </r>
  <r>
    <x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58.379104477611939"/>
    <x v="8"/>
    <x v="20"/>
  </r>
  <r>
    <x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55.82093023255814"/>
    <x v="8"/>
    <x v="20"/>
  </r>
  <r>
    <x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151.24431818181819"/>
    <x v="8"/>
    <x v="20"/>
  </r>
  <r>
    <x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849.67027027027029"/>
    <x v="8"/>
    <x v="20"/>
  </r>
  <r>
    <x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59.24137931034483"/>
    <x v="8"/>
    <x v="20"/>
  </r>
  <r>
    <x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39.507317073170732"/>
    <x v="8"/>
    <x v="20"/>
  </r>
  <r>
    <x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130.52966101694915"/>
    <x v="8"/>
    <x v="20"/>
  </r>
  <r>
    <x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64.156896551724131"/>
    <x v="8"/>
    <x v="20"/>
  </r>
  <r>
    <x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111.52694610778443"/>
    <x v="8"/>
    <x v="20"/>
  </r>
  <r>
    <x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170.44680851063831"/>
    <x v="8"/>
    <x v="20"/>
  </r>
  <r>
    <x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133.7391592920354"/>
    <x v="8"/>
    <x v="20"/>
  </r>
  <r>
    <x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95.834024896265561"/>
    <x v="8"/>
    <x v="20"/>
  </r>
  <r>
    <x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221.78571428571428"/>
    <x v="8"/>
    <x v="20"/>
  </r>
  <r>
    <x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32.315357142857138"/>
    <x v="8"/>
    <x v="20"/>
  </r>
  <r>
    <x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98.839285714285708"/>
    <x v="8"/>
    <x v="20"/>
  </r>
  <r>
    <x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55.222142857142863"/>
    <x v="8"/>
    <x v="20"/>
  </r>
  <r>
    <x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52.793750000000003"/>
    <x v="8"/>
    <x v="20"/>
  </r>
  <r>
    <x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35.66666666666666"/>
    <x v="8"/>
    <x v="20"/>
  </r>
  <r>
    <x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53.991990846681922"/>
    <x v="8"/>
    <x v="20"/>
  </r>
  <r>
    <x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56.643835616438359"/>
    <x v="8"/>
    <x v="20"/>
  </r>
  <r>
    <x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82.316326530612244"/>
    <x v="8"/>
    <x v="20"/>
  </r>
  <r>
    <x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88.26081081081081"/>
    <x v="8"/>
    <x v="20"/>
  </r>
  <r>
    <x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84.905149051490511"/>
    <x v="8"/>
    <x v="20"/>
  </r>
  <r>
    <x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48.154545454545456"/>
    <x v="8"/>
    <x v="20"/>
  </r>
  <r>
    <x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66.015406593406595"/>
    <x v="8"/>
    <x v="20"/>
  </r>
  <r>
    <x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96.375"/>
    <x v="8"/>
    <x v="20"/>
  </r>
  <r>
    <x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156.17391304347825"/>
    <x v="8"/>
    <x v="20"/>
  </r>
  <r>
    <x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95.764859154929582"/>
    <x v="8"/>
    <x v="20"/>
  </r>
  <r>
    <x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80.40816326530611"/>
    <x v="8"/>
    <x v="20"/>
  </r>
  <r>
    <x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3"/>
    <x v="8"/>
    <x v="24"/>
  </r>
  <r>
    <x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20"/>
    <x v="8"/>
    <x v="24"/>
  </r>
  <r>
    <x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0"/>
    <x v="8"/>
    <x v="24"/>
  </r>
  <r>
    <x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e v="#DIV/0!"/>
    <x v="8"/>
    <x v="24"/>
  </r>
  <r>
    <x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"/>
    <x v="8"/>
    <x v="24"/>
  </r>
  <r>
    <x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26.272727272727273"/>
    <x v="8"/>
    <x v="24"/>
  </r>
  <r>
    <x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e v="#DIV/0!"/>
    <x v="8"/>
    <x v="24"/>
  </r>
  <r>
    <x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60"/>
    <x v="8"/>
    <x v="24"/>
  </r>
  <r>
    <x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8.333333333333332"/>
    <x v="8"/>
    <x v="24"/>
  </r>
  <r>
    <x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14.428571428571429"/>
    <x v="8"/>
    <x v="24"/>
  </r>
  <r>
    <x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e v="#DIV/0!"/>
    <x v="8"/>
    <x v="24"/>
  </r>
  <r>
    <x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132.1875"/>
    <x v="8"/>
    <x v="24"/>
  </r>
  <r>
    <x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e v="#DIV/0!"/>
    <x v="8"/>
    <x v="24"/>
  </r>
  <r>
    <x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e v="#DIV/0!"/>
    <x v="8"/>
    <x v="24"/>
  </r>
  <r>
    <x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e v="#DIV/0!"/>
    <x v="8"/>
    <x v="24"/>
  </r>
  <r>
    <x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56.416666666666664"/>
    <x v="8"/>
    <x v="24"/>
  </r>
  <r>
    <x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00"/>
    <x v="8"/>
    <x v="24"/>
  </r>
  <r>
    <x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11.666666666666666"/>
    <x v="8"/>
    <x v="24"/>
  </r>
  <r>
    <x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50"/>
    <x v="8"/>
    <x v="24"/>
  </r>
  <r>
    <x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23.5"/>
    <x v="8"/>
    <x v="24"/>
  </r>
  <r>
    <x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67"/>
    <x v="3"/>
    <x v="25"/>
  </r>
  <r>
    <x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e v="#DIV/0!"/>
    <x v="3"/>
    <x v="25"/>
  </r>
  <r>
    <x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42.5"/>
    <x v="3"/>
    <x v="25"/>
  </r>
  <r>
    <x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0"/>
    <x v="3"/>
    <x v="25"/>
  </r>
  <r>
    <x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00"/>
    <x v="3"/>
    <x v="25"/>
  </r>
  <r>
    <x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108.05084745762711"/>
    <x v="3"/>
    <x v="25"/>
  </r>
  <r>
    <x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26.923076923076923"/>
    <x v="3"/>
    <x v="25"/>
  </r>
  <r>
    <x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155"/>
    <x v="3"/>
    <x v="25"/>
  </r>
  <r>
    <x v="1569"/>
    <x v="1569"/>
    <s v="to be removed"/>
    <n v="30000"/>
    <n v="0"/>
    <x v="1"/>
    <x v="0"/>
    <s v="USD"/>
    <n v="1369498714"/>
    <n v="1366906714"/>
    <b v="0"/>
    <n v="0"/>
    <b v="0"/>
    <x v="25"/>
    <n v="0"/>
    <e v="#DIV/0!"/>
    <x v="3"/>
    <x v="25"/>
  </r>
  <r>
    <x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47.769230769230766"/>
    <x v="3"/>
    <x v="25"/>
  </r>
  <r>
    <x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20"/>
    <x v="3"/>
    <x v="25"/>
  </r>
  <r>
    <x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1.666666666666664"/>
    <x v="3"/>
    <x v="25"/>
  </r>
  <r>
    <x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74.333333333333329"/>
    <x v="3"/>
    <x v="25"/>
  </r>
  <r>
    <x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84.333333333333329"/>
    <x v="3"/>
    <x v="25"/>
  </r>
  <r>
    <x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65.457142857142856"/>
    <x v="3"/>
    <x v="25"/>
  </r>
  <r>
    <x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65"/>
    <x v="3"/>
    <x v="25"/>
  </r>
  <r>
    <x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27.5"/>
    <x v="3"/>
    <x v="25"/>
  </r>
  <r>
    <x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51.25"/>
    <x v="3"/>
    <x v="25"/>
  </r>
  <r>
    <x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14"/>
    <x v="3"/>
    <x v="25"/>
  </r>
  <r>
    <x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e v="#DIV/0!"/>
    <x v="3"/>
    <x v="25"/>
  </r>
  <r>
    <x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5"/>
    <x v="8"/>
    <x v="26"/>
  </r>
  <r>
    <x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31"/>
    <x v="8"/>
    <x v="26"/>
  </r>
  <r>
    <x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5"/>
    <x v="8"/>
    <x v="26"/>
  </r>
  <r>
    <x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e v="#DIV/0!"/>
    <x v="8"/>
    <x v="26"/>
  </r>
  <r>
    <x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31.66666666666666"/>
    <x v="8"/>
    <x v="26"/>
  </r>
  <r>
    <x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e v="#DIV/0!"/>
    <x v="8"/>
    <x v="26"/>
  </r>
  <r>
    <x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"/>
    <x v="8"/>
    <x v="26"/>
  </r>
  <r>
    <x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e v="#DIV/0!"/>
    <x v="8"/>
    <x v="26"/>
  </r>
  <r>
    <x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e v="#DIV/0!"/>
    <x v="8"/>
    <x v="26"/>
  </r>
  <r>
    <x v="1590"/>
    <x v="1590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510"/>
    <x v="8"/>
    <x v="26"/>
  </r>
  <r>
    <x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44.478260869565219"/>
    <x v="8"/>
    <x v="26"/>
  </r>
  <r>
    <x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e v="#DIV/0!"/>
    <x v="8"/>
    <x v="26"/>
  </r>
  <r>
    <x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1"/>
    <x v="8"/>
    <x v="26"/>
  </r>
  <r>
    <x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20.5"/>
    <x v="8"/>
    <x v="26"/>
  </r>
  <r>
    <x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40"/>
    <x v="8"/>
    <x v="26"/>
  </r>
  <r>
    <x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25"/>
    <x v="8"/>
    <x v="26"/>
  </r>
  <r>
    <x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e v="#DIV/0!"/>
    <x v="8"/>
    <x v="26"/>
  </r>
  <r>
    <x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"/>
    <x v="8"/>
    <x v="26"/>
  </r>
  <r>
    <x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e v="#DIV/0!"/>
    <x v="8"/>
    <x v="26"/>
  </r>
  <r>
    <x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40.777777777777779"/>
    <x v="8"/>
    <x v="26"/>
  </r>
  <r>
    <x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48.325535714285714"/>
    <x v="4"/>
    <x v="11"/>
  </r>
  <r>
    <x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6.953125"/>
    <x v="4"/>
    <x v="11"/>
  </r>
  <r>
    <x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66.688666666666663"/>
    <x v="4"/>
    <x v="11"/>
  </r>
  <r>
    <x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48.842857142857142"/>
    <x v="4"/>
    <x v="11"/>
  </r>
  <r>
    <x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137.30909090909091"/>
    <x v="4"/>
    <x v="11"/>
  </r>
  <r>
    <x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87.829673913043479"/>
    <x v="4"/>
    <x v="11"/>
  </r>
  <r>
    <x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70.785365853658533"/>
    <x v="4"/>
    <x v="11"/>
  </r>
  <r>
    <x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52.826086956521742"/>
    <x v="4"/>
    <x v="11"/>
  </r>
  <r>
    <x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443.75"/>
    <x v="4"/>
    <x v="11"/>
  </r>
  <r>
    <x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48.544642857142854"/>
    <x v="4"/>
    <x v="11"/>
  </r>
  <r>
    <x v="1611"/>
    <x v="1611"/>
    <s v="Skelton-Luns CD/7&quot; No Big Deal."/>
    <n v="800"/>
    <n v="1001"/>
    <x v="0"/>
    <x v="0"/>
    <s v="USD"/>
    <n v="1370390432"/>
    <n v="1368576032"/>
    <b v="0"/>
    <n v="27"/>
    <b v="1"/>
    <x v="11"/>
    <n v="1.25125"/>
    <n v="37.074074074074076"/>
    <x v="4"/>
    <x v="11"/>
  </r>
  <r>
    <x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50"/>
    <x v="4"/>
    <x v="11"/>
  </r>
  <r>
    <x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39.03846153846154"/>
    <x v="4"/>
    <x v="11"/>
  </r>
  <r>
    <x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66.688311688311686"/>
    <x v="4"/>
    <x v="11"/>
  </r>
  <r>
    <x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67.132352941176464"/>
    <x v="4"/>
    <x v="11"/>
  </r>
  <r>
    <x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66.369426751592357"/>
    <x v="4"/>
    <x v="11"/>
  </r>
  <r>
    <x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64.620253164556956"/>
    <x v="4"/>
    <x v="11"/>
  </r>
  <r>
    <x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8.370370370370374"/>
    <x v="4"/>
    <x v="11"/>
  </r>
  <r>
    <x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86.956521739130437"/>
    <x v="4"/>
    <x v="11"/>
  </r>
  <r>
    <x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66.470588235294116"/>
    <x v="4"/>
    <x v="11"/>
  </r>
  <r>
    <x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163.78378378378378"/>
    <x v="4"/>
    <x v="11"/>
  </r>
  <r>
    <x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107.98461538461538"/>
    <x v="4"/>
    <x v="11"/>
  </r>
  <r>
    <x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42.111111111111114"/>
    <x v="4"/>
    <x v="11"/>
  </r>
  <r>
    <x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47.2"/>
    <x v="4"/>
    <x v="11"/>
  </r>
  <r>
    <x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12.01923076923077"/>
    <x v="4"/>
    <x v="11"/>
  </r>
  <r>
    <x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74.953703703703709"/>
    <x v="4"/>
    <x v="11"/>
  </r>
  <r>
    <x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61.578947368421055"/>
    <x v="4"/>
    <x v="11"/>
  </r>
  <r>
    <x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45.875"/>
    <x v="4"/>
    <x v="11"/>
  </r>
  <r>
    <x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75.853658536585371"/>
    <x v="4"/>
    <x v="11"/>
  </r>
  <r>
    <x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84.206349206349202"/>
    <x v="4"/>
    <x v="11"/>
  </r>
  <r>
    <x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17.22556390977444"/>
    <x v="4"/>
    <x v="11"/>
  </r>
  <r>
    <x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86.489361702127653"/>
    <x v="4"/>
    <x v="11"/>
  </r>
  <r>
    <x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172.41379310344828"/>
    <x v="4"/>
    <x v="11"/>
  </r>
  <r>
    <x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62.8125"/>
    <x v="4"/>
    <x v="11"/>
  </r>
  <r>
    <x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67.729729729729726"/>
    <x v="4"/>
    <x v="11"/>
  </r>
  <r>
    <x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53.5632183908046"/>
    <x v="4"/>
    <x v="11"/>
  </r>
  <r>
    <x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34.6"/>
    <x v="4"/>
    <x v="11"/>
  </r>
  <r>
    <x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38.888888888888886"/>
    <x v="4"/>
    <x v="11"/>
  </r>
  <r>
    <x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94.736842105263165"/>
    <x v="4"/>
    <x v="11"/>
  </r>
  <r>
    <x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39.967058823529413"/>
    <x v="4"/>
    <x v="11"/>
  </r>
  <r>
    <x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97.5"/>
    <x v="4"/>
    <x v="27"/>
  </r>
  <r>
    <x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2.857142857142854"/>
    <x v="4"/>
    <x v="27"/>
  </r>
  <r>
    <x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168.51351351351352"/>
    <x v="4"/>
    <x v="27"/>
  </r>
  <r>
    <x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85.546875"/>
    <x v="4"/>
    <x v="27"/>
  </r>
  <r>
    <x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554"/>
    <x v="4"/>
    <x v="27"/>
  </r>
  <r>
    <x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26.554216867469879"/>
    <x v="4"/>
    <x v="27"/>
  </r>
  <r>
    <x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113.82608695652173"/>
    <x v="4"/>
    <x v="27"/>
  </r>
  <r>
    <x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32.011111111111113"/>
    <x v="4"/>
    <x v="27"/>
  </r>
  <r>
    <x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47.189259259259259"/>
    <x v="4"/>
    <x v="27"/>
  </r>
  <r>
    <x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88.46875"/>
    <x v="4"/>
    <x v="27"/>
  </r>
  <r>
    <x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100.75"/>
    <x v="4"/>
    <x v="27"/>
  </r>
  <r>
    <x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64.714285714285708"/>
    <x v="4"/>
    <x v="27"/>
  </r>
  <r>
    <x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51.854285714285716"/>
    <x v="4"/>
    <x v="27"/>
  </r>
  <r>
    <x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8.794117647058826"/>
    <x v="4"/>
    <x v="27"/>
  </r>
  <r>
    <x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44.645833333333336"/>
    <x v="4"/>
    <x v="27"/>
  </r>
  <r>
    <x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156.77333333333334"/>
    <x v="4"/>
    <x v="27"/>
  </r>
  <r>
    <x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118.70339366515837"/>
    <x v="4"/>
    <x v="27"/>
  </r>
  <r>
    <x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74.149532710280369"/>
    <x v="4"/>
    <x v="27"/>
  </r>
  <r>
    <x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12.533333333333333"/>
    <x v="4"/>
    <x v="27"/>
  </r>
  <r>
    <x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27.861111111111111"/>
    <x v="4"/>
    <x v="27"/>
  </r>
  <r>
    <x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80.178217821782184"/>
    <x v="4"/>
    <x v="27"/>
  </r>
  <r>
    <x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132.43548387096774"/>
    <x v="4"/>
    <x v="27"/>
  </r>
  <r>
    <x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33.75"/>
    <x v="4"/>
    <x v="27"/>
  </r>
  <r>
    <x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34.384494382022467"/>
    <x v="4"/>
    <x v="27"/>
  </r>
  <r>
    <x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44.956989247311824"/>
    <x v="4"/>
    <x v="27"/>
  </r>
  <r>
    <x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41.04081632653061"/>
    <x v="4"/>
    <x v="27"/>
  </r>
  <r>
    <x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52.597560975609753"/>
    <x v="4"/>
    <x v="27"/>
  </r>
  <r>
    <x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70.784482758620683"/>
    <x v="4"/>
    <x v="27"/>
  </r>
  <r>
    <x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53.75"/>
    <x v="4"/>
    <x v="27"/>
  </r>
  <r>
    <x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44.608695652173914"/>
    <x v="4"/>
    <x v="27"/>
  </r>
  <r>
    <x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26.148961038961041"/>
    <x v="4"/>
    <x v="27"/>
  </r>
  <r>
    <x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39.183673469387756"/>
    <x v="4"/>
    <x v="27"/>
  </r>
  <r>
    <x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45.593220338983052"/>
    <x v="4"/>
    <x v="27"/>
  </r>
  <r>
    <x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89.247787610619469"/>
    <x v="4"/>
    <x v="27"/>
  </r>
  <r>
    <x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40.416470588235299"/>
    <x v="4"/>
    <x v="27"/>
  </r>
  <r>
    <x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82.38095238095238"/>
    <x v="4"/>
    <x v="27"/>
  </r>
  <r>
    <x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159.52380952380952"/>
    <x v="4"/>
    <x v="27"/>
  </r>
  <r>
    <x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36.244897959183675"/>
    <x v="4"/>
    <x v="27"/>
  </r>
  <r>
    <x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62.5"/>
    <x v="4"/>
    <x v="27"/>
  </r>
  <r>
    <x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47"/>
    <x v="4"/>
    <x v="27"/>
  </r>
  <r>
    <x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74.575090497737563"/>
    <x v="4"/>
    <x v="28"/>
  </r>
  <r>
    <x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e v="#DIV/0!"/>
    <x v="4"/>
    <x v="28"/>
  </r>
  <r>
    <x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76"/>
    <x v="4"/>
    <x v="28"/>
  </r>
  <r>
    <x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86.43564356435644"/>
    <x v="4"/>
    <x v="28"/>
  </r>
  <r>
    <x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24"/>
    <x v="4"/>
    <x v="28"/>
  </r>
  <r>
    <x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8"/>
    <x v="4"/>
    <x v="28"/>
  </r>
  <r>
    <x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80.128205128205124"/>
    <x v="4"/>
    <x v="28"/>
  </r>
  <r>
    <x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53.14285714285714"/>
    <x v="4"/>
    <x v="28"/>
  </r>
  <r>
    <x v="1689"/>
    <x v="1689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71.42857142857142"/>
    <x v="4"/>
    <x v="28"/>
  </r>
  <r>
    <x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57.727272727272727"/>
    <x v="4"/>
    <x v="28"/>
  </r>
  <r>
    <x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264.26315789473682"/>
    <x v="4"/>
    <x v="28"/>
  </r>
  <r>
    <x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159.33333333333334"/>
    <x v="4"/>
    <x v="28"/>
  </r>
  <r>
    <x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35"/>
    <x v="4"/>
    <x v="28"/>
  </r>
  <r>
    <x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5"/>
    <x v="4"/>
    <x v="28"/>
  </r>
  <r>
    <x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1.086956521739133"/>
    <x v="4"/>
    <x v="28"/>
  </r>
  <r>
    <x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e v="#DIV/0!"/>
    <x v="4"/>
    <x v="28"/>
  </r>
  <r>
    <x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114.81818181818181"/>
    <x v="4"/>
    <x v="28"/>
  </r>
  <r>
    <x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e v="#DIV/0!"/>
    <x v="4"/>
    <x v="28"/>
  </r>
  <r>
    <x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54"/>
    <x v="4"/>
    <x v="28"/>
  </r>
  <r>
    <x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65.974683544303801"/>
    <x v="4"/>
    <x v="28"/>
  </r>
  <r>
    <x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5"/>
    <x v="4"/>
    <x v="28"/>
  </r>
  <r>
    <x v="1702"/>
    <x v="1702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"/>
    <x v="4"/>
    <x v="28"/>
  </r>
  <r>
    <x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25.5"/>
    <x v="4"/>
    <x v="28"/>
  </r>
  <r>
    <x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18.36363636363636"/>
    <x v="4"/>
    <x v="28"/>
  </r>
  <r>
    <x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e v="#DIV/0!"/>
    <x v="4"/>
    <x v="28"/>
  </r>
  <r>
    <x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e v="#DIV/0!"/>
    <x v="4"/>
    <x v="28"/>
  </r>
  <r>
    <x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54.111111111111114"/>
    <x v="4"/>
    <x v="28"/>
  </r>
  <r>
    <x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e v="#DIV/0!"/>
    <x v="4"/>
    <x v="28"/>
  </r>
  <r>
    <x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21.25"/>
    <x v="4"/>
    <x v="28"/>
  </r>
  <r>
    <x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34"/>
    <x v="4"/>
    <x v="28"/>
  </r>
  <r>
    <x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525"/>
    <x v="4"/>
    <x v="28"/>
  </r>
  <r>
    <x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e v="#DIV/0!"/>
    <x v="4"/>
    <x v="28"/>
  </r>
  <r>
    <x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50"/>
    <x v="4"/>
    <x v="28"/>
  </r>
  <r>
    <x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115.70588235294117"/>
    <x v="4"/>
    <x v="28"/>
  </r>
  <r>
    <x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5.5"/>
    <x v="4"/>
    <x v="28"/>
  </r>
  <r>
    <x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50"/>
    <x v="4"/>
    <x v="28"/>
  </r>
  <r>
    <x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4.024390243902438"/>
    <x v="4"/>
    <x v="28"/>
  </r>
  <r>
    <x v="1718"/>
    <x v="1718"/>
    <s v="A melody for the galaxy."/>
    <n v="35000"/>
    <n v="75"/>
    <x v="2"/>
    <x v="0"/>
    <s v="USD"/>
    <n v="1463201940"/>
    <n v="1459435149"/>
    <b v="0"/>
    <n v="2"/>
    <b v="0"/>
    <x v="28"/>
    <n v="2.142857142857143E-3"/>
    <n v="37.5"/>
    <x v="4"/>
    <x v="28"/>
  </r>
  <r>
    <x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11.666666666666666"/>
    <x v="4"/>
    <x v="28"/>
  </r>
  <r>
    <x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28.125"/>
    <x v="4"/>
    <x v="28"/>
  </r>
  <r>
    <x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e v="#DIV/0!"/>
    <x v="4"/>
    <x v="28"/>
  </r>
  <r>
    <x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"/>
    <x v="4"/>
    <x v="28"/>
  </r>
  <r>
    <x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216.66666666666666"/>
    <x v="4"/>
    <x v="28"/>
  </r>
  <r>
    <x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8.75"/>
    <x v="4"/>
    <x v="28"/>
  </r>
  <r>
    <x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62.222222222222221"/>
    <x v="4"/>
    <x v="28"/>
  </r>
  <r>
    <x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137.25"/>
    <x v="4"/>
    <x v="28"/>
  </r>
  <r>
    <x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"/>
    <x v="4"/>
    <x v="28"/>
  </r>
  <r>
    <x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122.14285714285714"/>
    <x v="4"/>
    <x v="28"/>
  </r>
  <r>
    <x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e v="#DIV/0!"/>
    <x v="4"/>
    <x v="28"/>
  </r>
  <r>
    <x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e v="#DIV/0!"/>
    <x v="4"/>
    <x v="28"/>
  </r>
  <r>
    <x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e v="#DIV/0!"/>
    <x v="4"/>
    <x v="28"/>
  </r>
  <r>
    <x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e v="#DIV/0!"/>
    <x v="4"/>
    <x v="28"/>
  </r>
  <r>
    <x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e v="#DIV/0!"/>
    <x v="4"/>
    <x v="28"/>
  </r>
  <r>
    <x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"/>
    <x v="4"/>
    <x v="28"/>
  </r>
  <r>
    <x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55"/>
    <x v="4"/>
    <x v="28"/>
  </r>
  <r>
    <x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22"/>
    <x v="4"/>
    <x v="28"/>
  </r>
  <r>
    <x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56.666666666666664"/>
    <x v="4"/>
    <x v="28"/>
  </r>
  <r>
    <x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20"/>
    <x v="4"/>
    <x v="28"/>
  </r>
  <r>
    <x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"/>
    <x v="4"/>
    <x v="28"/>
  </r>
  <r>
    <x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e v="#DIV/0!"/>
    <x v="4"/>
    <x v="28"/>
  </r>
  <r>
    <x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5.576923076923077"/>
    <x v="8"/>
    <x v="20"/>
  </r>
  <r>
    <x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63.970588235294116"/>
    <x v="8"/>
    <x v="20"/>
  </r>
  <r>
    <x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89.925373134328353"/>
    <x v="8"/>
    <x v="20"/>
  </r>
  <r>
    <x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93.071428571428569"/>
    <x v="8"/>
    <x v="20"/>
  </r>
  <r>
    <x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89.674157303370791"/>
    <x v="8"/>
    <x v="20"/>
  </r>
  <r>
    <x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207.61682242990653"/>
    <x v="8"/>
    <x v="20"/>
  </r>
  <r>
    <x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59.408805031446541"/>
    <x v="8"/>
    <x v="20"/>
  </r>
  <r>
    <x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358.97237569060775"/>
    <x v="8"/>
    <x v="20"/>
  </r>
  <r>
    <x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94.736641221374043"/>
    <x v="8"/>
    <x v="20"/>
  </r>
  <r>
    <x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80.647999999999996"/>
    <x v="8"/>
    <x v="20"/>
  </r>
  <r>
    <x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168.68852459016392"/>
    <x v="8"/>
    <x v="20"/>
  </r>
  <r>
    <x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34.68888888888889"/>
    <x v="8"/>
    <x v="20"/>
  </r>
  <r>
    <x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62.85714285714283"/>
    <x v="8"/>
    <x v="20"/>
  </r>
  <r>
    <x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04.38888888888889"/>
    <x v="8"/>
    <x v="20"/>
  </r>
  <r>
    <x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7.5"/>
    <x v="8"/>
    <x v="20"/>
  </r>
  <r>
    <x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47.13"/>
    <x v="8"/>
    <x v="20"/>
  </r>
  <r>
    <x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414.28571428571428"/>
    <x v="8"/>
    <x v="20"/>
  </r>
  <r>
    <x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42.481481481481481"/>
    <x v="8"/>
    <x v="20"/>
  </r>
  <r>
    <x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108.77551020408163"/>
    <x v="8"/>
    <x v="20"/>
  </r>
  <r>
    <x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81.098039215686271"/>
    <x v="8"/>
    <x v="20"/>
  </r>
  <r>
    <x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51.666666666666664"/>
    <x v="8"/>
    <x v="20"/>
  </r>
  <r>
    <x v="1762"/>
    <x v="1762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35.4"/>
    <x v="8"/>
    <x v="20"/>
  </r>
  <r>
    <x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03.63559322033899"/>
    <x v="8"/>
    <x v="20"/>
  </r>
  <r>
    <x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55.282051282051285"/>
    <x v="8"/>
    <x v="20"/>
  </r>
  <r>
    <x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72.16970873786407"/>
    <x v="8"/>
    <x v="20"/>
  </r>
  <r>
    <x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e v="#DIV/0!"/>
    <x v="8"/>
    <x v="20"/>
  </r>
  <r>
    <x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58.615384615384613"/>
    <x v="8"/>
    <x v="20"/>
  </r>
  <r>
    <x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12.466666666666667"/>
    <x v="8"/>
    <x v="20"/>
  </r>
  <r>
    <x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49.136363636363633"/>
    <x v="8"/>
    <x v="20"/>
  </r>
  <r>
    <x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0.5"/>
    <x v="8"/>
    <x v="20"/>
  </r>
  <r>
    <x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35.799999999999997"/>
    <x v="8"/>
    <x v="20"/>
  </r>
  <r>
    <x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45.157894736842103"/>
    <x v="8"/>
    <x v="20"/>
  </r>
  <r>
    <x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98.78947368421052"/>
    <x v="8"/>
    <x v="20"/>
  </r>
  <r>
    <x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88.307692307692307"/>
    <x v="8"/>
    <x v="20"/>
  </r>
  <r>
    <x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70.62903225806451"/>
    <x v="8"/>
    <x v="20"/>
  </r>
  <r>
    <x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83.75"/>
    <x v="8"/>
    <x v="20"/>
  </r>
  <r>
    <x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65.099999999999994"/>
    <x v="8"/>
    <x v="20"/>
  </r>
  <r>
    <x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66.333333333333329"/>
    <x v="8"/>
    <x v="20"/>
  </r>
  <r>
    <x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104.89473684210526"/>
    <x v="8"/>
    <x v="20"/>
  </r>
  <r>
    <x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78.440789473684205"/>
    <x v="8"/>
    <x v="20"/>
  </r>
  <r>
    <x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59.041666666666664"/>
    <x v="8"/>
    <x v="20"/>
  </r>
  <r>
    <x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71.34210526315789"/>
    <x v="8"/>
    <x v="20"/>
  </r>
  <r>
    <x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51.227027027027027"/>
    <x v="8"/>
    <x v="20"/>
  </r>
  <r>
    <x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60.242424242424242"/>
    <x v="8"/>
    <x v="20"/>
  </r>
  <r>
    <x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44.935185185185183"/>
    <x v="8"/>
    <x v="20"/>
  </r>
  <r>
    <x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31.206896551724139"/>
    <x v="8"/>
    <x v="20"/>
  </r>
  <r>
    <x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63.875"/>
    <x v="8"/>
    <x v="20"/>
  </r>
  <r>
    <x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19"/>
    <x v="8"/>
    <x v="20"/>
  </r>
  <r>
    <x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10"/>
    <x v="8"/>
    <x v="20"/>
  </r>
  <r>
    <x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109.06666666666666"/>
    <x v="8"/>
    <x v="20"/>
  </r>
  <r>
    <x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26.75"/>
    <x v="8"/>
    <x v="20"/>
  </r>
  <r>
    <x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9.93525179856115"/>
    <x v="8"/>
    <x v="20"/>
  </r>
  <r>
    <x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20"/>
    <x v="8"/>
    <x v="20"/>
  </r>
  <r>
    <x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55.388888888888886"/>
    <x v="8"/>
    <x v="20"/>
  </r>
  <r>
    <x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33.90123456790124"/>
    <x v="8"/>
    <x v="20"/>
  </r>
  <r>
    <x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48.720930232558139"/>
    <x v="8"/>
    <x v="20"/>
  </r>
  <r>
    <x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48.25"/>
    <x v="8"/>
    <x v="20"/>
  </r>
  <r>
    <x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58.972972972972975"/>
    <x v="8"/>
    <x v="20"/>
  </r>
  <r>
    <x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11.638333333333334"/>
    <x v="8"/>
    <x v="20"/>
  </r>
  <r>
    <x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83.716814159292042"/>
    <x v="8"/>
    <x v="20"/>
  </r>
  <r>
    <x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63.648648648648646"/>
    <x v="8"/>
    <x v="20"/>
  </r>
  <r>
    <x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94.277777777777771"/>
    <x v="8"/>
    <x v="20"/>
  </r>
  <r>
    <x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71.86666666666666"/>
    <x v="8"/>
    <x v="20"/>
  </r>
  <r>
    <x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104.84615384615384"/>
    <x v="8"/>
    <x v="20"/>
  </r>
  <r>
    <x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67.139344262295083"/>
    <x v="8"/>
    <x v="20"/>
  </r>
  <r>
    <x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73.875"/>
    <x v="8"/>
    <x v="20"/>
  </r>
  <r>
    <x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69.125"/>
    <x v="8"/>
    <x v="20"/>
  </r>
  <r>
    <x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20.77083333333333"/>
    <x v="8"/>
    <x v="20"/>
  </r>
  <r>
    <x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42.222222222222221"/>
    <x v="8"/>
    <x v="20"/>
  </r>
  <r>
    <x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.5"/>
    <x v="8"/>
    <x v="20"/>
  </r>
  <r>
    <x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1.5384615384615385"/>
    <x v="8"/>
    <x v="20"/>
  </r>
  <r>
    <x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37.608695652173914"/>
    <x v="8"/>
    <x v="20"/>
  </r>
  <r>
    <x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e v="#DIV/0!"/>
    <x v="8"/>
    <x v="20"/>
  </r>
  <r>
    <x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42.157142857142858"/>
    <x v="8"/>
    <x v="20"/>
  </r>
  <r>
    <x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e v="#DIV/0!"/>
    <x v="8"/>
    <x v="20"/>
  </r>
  <r>
    <x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84.833333333333329"/>
    <x v="8"/>
    <x v="20"/>
  </r>
  <r>
    <x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94.19"/>
    <x v="8"/>
    <x v="20"/>
  </r>
  <r>
    <x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e v="#DIV/0!"/>
    <x v="8"/>
    <x v="20"/>
  </r>
  <r>
    <x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6.25"/>
    <x v="8"/>
    <x v="20"/>
  </r>
  <r>
    <x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213.375"/>
    <x v="8"/>
    <x v="20"/>
  </r>
  <r>
    <x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59.162280701754383"/>
    <x v="4"/>
    <x v="11"/>
  </r>
  <r>
    <x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27.272727272727273"/>
    <x v="4"/>
    <x v="11"/>
  </r>
  <r>
    <x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24.575757575757574"/>
    <x v="4"/>
    <x v="11"/>
  </r>
  <r>
    <x v="1824"/>
    <x v="1824"/>
    <s v="cd fund raiser"/>
    <n v="3000"/>
    <n v="3002"/>
    <x v="0"/>
    <x v="0"/>
    <s v="USD"/>
    <n v="1389146880"/>
    <n v="1387403967"/>
    <b v="0"/>
    <n v="40"/>
    <b v="1"/>
    <x v="11"/>
    <n v="1.0006666666666666"/>
    <n v="75.05"/>
    <x v="4"/>
    <x v="11"/>
  </r>
  <r>
    <x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42.02"/>
    <x v="4"/>
    <x v="11"/>
  </r>
  <r>
    <x v="1826"/>
    <x v="1826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53.157894736842103"/>
    <x v="4"/>
    <x v="11"/>
  </r>
  <r>
    <x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83.885416666666671"/>
    <x v="4"/>
    <x v="11"/>
  </r>
  <r>
    <x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417.33333333333331"/>
    <x v="4"/>
    <x v="11"/>
  </r>
  <r>
    <x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75.765151515151516"/>
    <x v="4"/>
    <x v="11"/>
  </r>
  <r>
    <x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7.389380530973455"/>
    <x v="4"/>
    <x v="11"/>
  </r>
  <r>
    <x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73.571428571428569"/>
    <x v="4"/>
    <x v="11"/>
  </r>
  <r>
    <x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25"/>
    <x v="4"/>
    <x v="11"/>
  </r>
  <r>
    <x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42"/>
    <x v="4"/>
    <x v="11"/>
  </r>
  <r>
    <x v="1834"/>
    <x v="1834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31.16666666666666"/>
    <x v="4"/>
    <x v="11"/>
  </r>
  <r>
    <x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47.272727272727273"/>
    <x v="4"/>
    <x v="11"/>
  </r>
  <r>
    <x v="1836"/>
    <x v="1836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182.12727272727273"/>
    <x v="4"/>
    <x v="11"/>
  </r>
  <r>
    <x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61.366666666666667"/>
    <x v="4"/>
    <x v="11"/>
  </r>
  <r>
    <x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35.767499999999998"/>
    <x v="4"/>
    <x v="11"/>
  </r>
  <r>
    <x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45.62222222222222"/>
    <x v="4"/>
    <x v="11"/>
  </r>
  <r>
    <x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75.384615384615387"/>
    <x v="4"/>
    <x v="11"/>
  </r>
  <r>
    <x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50.875"/>
    <x v="4"/>
    <x v="11"/>
  </r>
  <r>
    <x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119.28571428571429"/>
    <x v="4"/>
    <x v="11"/>
  </r>
  <r>
    <x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2.541865671641801"/>
    <x v="4"/>
    <x v="11"/>
  </r>
  <r>
    <x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76.05"/>
    <x v="4"/>
    <x v="11"/>
  </r>
  <r>
    <x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52.631578947368418"/>
    <x v="4"/>
    <x v="11"/>
  </r>
  <r>
    <x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98.990430622009569"/>
    <x v="4"/>
    <x v="11"/>
  </r>
  <r>
    <x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79.526315789473685"/>
    <x v="4"/>
    <x v="11"/>
  </r>
  <r>
    <x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134.20833333333334"/>
    <x v="4"/>
    <x v="11"/>
  </r>
  <r>
    <x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37.625"/>
    <x v="4"/>
    <x v="11"/>
  </r>
  <r>
    <x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51.044692737430168"/>
    <x v="4"/>
    <x v="11"/>
  </r>
  <r>
    <x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0.03846153846154"/>
    <x v="4"/>
    <x v="11"/>
  </r>
  <r>
    <x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33.93129770992365"/>
    <x v="4"/>
    <x v="11"/>
  </r>
  <r>
    <x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58.214285714285715"/>
    <x v="4"/>
    <x v="11"/>
  </r>
  <r>
    <x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88.037643678160919"/>
    <x v="4"/>
    <x v="11"/>
  </r>
  <r>
    <x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0.576753926701571"/>
    <x v="4"/>
    <x v="11"/>
  </r>
  <r>
    <x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53.289473684210527"/>
    <x v="4"/>
    <x v="11"/>
  </r>
  <r>
    <x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136.36363636363637"/>
    <x v="4"/>
    <x v="11"/>
  </r>
  <r>
    <x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40.547315436241611"/>
    <x v="4"/>
    <x v="11"/>
  </r>
  <r>
    <x v="1859"/>
    <x v="1859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70.625"/>
    <x v="4"/>
    <x v="11"/>
  </r>
  <r>
    <x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52.684210526315788"/>
    <x v="4"/>
    <x v="11"/>
  </r>
  <r>
    <x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e v="#DIV/0!"/>
    <x v="6"/>
    <x v="18"/>
  </r>
  <r>
    <x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0.9375"/>
    <x v="6"/>
    <x v="18"/>
  </r>
  <r>
    <x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5"/>
    <x v="6"/>
    <x v="18"/>
  </r>
  <r>
    <x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58.083333333333336"/>
    <x v="6"/>
    <x v="18"/>
  </r>
  <r>
    <x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2"/>
    <x v="6"/>
    <x v="18"/>
  </r>
  <r>
    <x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62.5"/>
    <x v="6"/>
    <x v="18"/>
  </r>
  <r>
    <x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0"/>
    <x v="6"/>
    <x v="18"/>
  </r>
  <r>
    <x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71.588235294117652"/>
    <x v="6"/>
    <x v="18"/>
  </r>
  <r>
    <x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e v="#DIV/0!"/>
    <x v="6"/>
    <x v="18"/>
  </r>
  <r>
    <x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32.81818181818182"/>
    <x v="6"/>
    <x v="18"/>
  </r>
  <r>
    <x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49.11578947368421"/>
    <x v="6"/>
    <x v="18"/>
  </r>
  <r>
    <x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6.307692307692307"/>
    <x v="6"/>
    <x v="18"/>
  </r>
  <r>
    <x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18"/>
    <x v="6"/>
    <x v="18"/>
  </r>
  <r>
    <x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13"/>
    <x v="6"/>
    <x v="18"/>
  </r>
  <r>
    <x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17"/>
    <x v="6"/>
    <x v="18"/>
  </r>
  <r>
    <x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e v="#DIV/0!"/>
    <x v="6"/>
    <x v="18"/>
  </r>
  <r>
    <x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e v="#DIV/0!"/>
    <x v="6"/>
    <x v="18"/>
  </r>
  <r>
    <x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e v="#DIV/0!"/>
    <x v="6"/>
    <x v="18"/>
  </r>
  <r>
    <x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3"/>
    <x v="6"/>
    <x v="18"/>
  </r>
  <r>
    <x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41.833333333333336"/>
    <x v="6"/>
    <x v="18"/>
  </r>
  <r>
    <x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49.338428571428572"/>
    <x v="4"/>
    <x v="14"/>
  </r>
  <r>
    <x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41.728395061728392"/>
    <x v="4"/>
    <x v="14"/>
  </r>
  <r>
    <x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32.71875"/>
    <x v="4"/>
    <x v="14"/>
  </r>
  <r>
    <x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.96153846153846"/>
    <x v="4"/>
    <x v="14"/>
  </r>
  <r>
    <x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50.685714285714283"/>
    <x v="4"/>
    <x v="14"/>
  </r>
  <r>
    <x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2.241379310344826"/>
    <x v="4"/>
    <x v="14"/>
  </r>
  <r>
    <x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416.875"/>
    <x v="4"/>
    <x v="14"/>
  </r>
  <r>
    <x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46.651685393258425"/>
    <x v="4"/>
    <x v="14"/>
  </r>
  <r>
    <x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48.454545454545453"/>
    <x v="4"/>
    <x v="14"/>
  </r>
  <r>
    <x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70.5289837398374"/>
    <x v="4"/>
    <x v="14"/>
  </r>
  <r>
    <x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87.958333333333329"/>
    <x v="4"/>
    <x v="14"/>
  </r>
  <r>
    <x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26.26923076923077"/>
    <x v="4"/>
    <x v="14"/>
  </r>
  <r>
    <x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57.777777777777779"/>
    <x v="4"/>
    <x v="14"/>
  </r>
  <r>
    <x v="1894"/>
    <x v="1894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57.25"/>
    <x v="4"/>
    <x v="14"/>
  </r>
  <r>
    <x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196.34042553191489"/>
    <x v="4"/>
    <x v="14"/>
  </r>
  <r>
    <x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43"/>
    <x v="4"/>
    <x v="14"/>
  </r>
  <r>
    <x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35.551912568306008"/>
    <x v="4"/>
    <x v="14"/>
  </r>
  <r>
    <x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8.80952380952381"/>
    <x v="4"/>
    <x v="14"/>
  </r>
  <r>
    <x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28.571428571428573"/>
    <x v="4"/>
    <x v="14"/>
  </r>
  <r>
    <x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50.631666666666668"/>
    <x v="4"/>
    <x v="14"/>
  </r>
  <r>
    <x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106.8"/>
    <x v="2"/>
    <x v="29"/>
  </r>
  <r>
    <x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"/>
    <x v="2"/>
    <x v="29"/>
  </r>
  <r>
    <x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4.097560975609753"/>
    <x v="2"/>
    <x v="29"/>
  </r>
  <r>
    <x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25"/>
    <x v="2"/>
    <x v="29"/>
  </r>
  <r>
    <x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10.5"/>
    <x v="2"/>
    <x v="29"/>
  </r>
  <r>
    <x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215.95959595959596"/>
    <x v="2"/>
    <x v="29"/>
  </r>
  <r>
    <x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21.25"/>
    <x v="2"/>
    <x v="29"/>
  </r>
  <r>
    <x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108.25"/>
    <x v="2"/>
    <x v="29"/>
  </r>
  <r>
    <x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129.97368421052633"/>
    <x v="2"/>
    <x v="29"/>
  </r>
  <r>
    <x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117.49473684210527"/>
    <x v="2"/>
    <x v="29"/>
  </r>
  <r>
    <x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0"/>
    <x v="2"/>
    <x v="29"/>
  </r>
  <r>
    <x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70.595238095238102"/>
    <x v="2"/>
    <x v="29"/>
  </r>
  <r>
    <x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24.5"/>
    <x v="2"/>
    <x v="29"/>
  </r>
  <r>
    <x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30"/>
    <x v="2"/>
    <x v="29"/>
  </r>
  <r>
    <x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2"/>
    <x v="2"/>
    <x v="29"/>
  </r>
  <r>
    <x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17"/>
    <x v="2"/>
    <x v="29"/>
  </r>
  <r>
    <x v="1917"/>
    <x v="1917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928.9285714285716"/>
    <x v="2"/>
    <x v="29"/>
  </r>
  <r>
    <x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28.888888888888889"/>
    <x v="2"/>
    <x v="29"/>
  </r>
  <r>
    <x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29.625"/>
    <x v="2"/>
    <x v="29"/>
  </r>
  <r>
    <x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40.980952380952381"/>
    <x v="2"/>
    <x v="29"/>
  </r>
  <r>
    <x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54"/>
    <x v="4"/>
    <x v="14"/>
  </r>
  <r>
    <x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36.109375"/>
    <x v="4"/>
    <x v="14"/>
  </r>
  <r>
    <x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23.153846153846153"/>
    <x v="4"/>
    <x v="14"/>
  </r>
  <r>
    <x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104"/>
    <x v="4"/>
    <x v="14"/>
  </r>
  <r>
    <x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31.826923076923077"/>
    <x v="4"/>
    <x v="14"/>
  </r>
  <r>
    <x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27.3896261682243"/>
    <x v="4"/>
    <x v="14"/>
  </r>
  <r>
    <x v="1927"/>
    <x v="1927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56.363636363636367"/>
    <x v="4"/>
    <x v="14"/>
  </r>
  <r>
    <x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77.352941176470594"/>
    <x v="4"/>
    <x v="14"/>
  </r>
  <r>
    <x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42.8"/>
    <x v="4"/>
    <x v="14"/>
  </r>
  <r>
    <x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48.846153846153847"/>
    <x v="4"/>
    <x v="14"/>
  </r>
  <r>
    <x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48.240400000000001"/>
    <x v="4"/>
    <x v="14"/>
  </r>
  <r>
    <x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70.212500000000006"/>
    <x v="4"/>
    <x v="14"/>
  </r>
  <r>
    <x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94.054545454545448"/>
    <x v="4"/>
    <x v="14"/>
  </r>
  <r>
    <x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80.272727272727266"/>
    <x v="4"/>
    <x v="14"/>
  </r>
  <r>
    <x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54.2"/>
    <x v="4"/>
    <x v="14"/>
  </r>
  <r>
    <x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60.26903448275862"/>
    <x v="4"/>
    <x v="14"/>
  </r>
  <r>
    <x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38.740344827586206"/>
    <x v="4"/>
    <x v="14"/>
  </r>
  <r>
    <x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52.54385964912279"/>
    <x v="4"/>
    <x v="14"/>
  </r>
  <r>
    <x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15.3125"/>
    <x v="4"/>
    <x v="14"/>
  </r>
  <r>
    <x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35.838709677419352"/>
    <x v="4"/>
    <x v="14"/>
  </r>
  <r>
    <x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64.570118779438872"/>
    <x v="2"/>
    <x v="30"/>
  </r>
  <r>
    <x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87.436000000000007"/>
    <x v="2"/>
    <x v="30"/>
  </r>
  <r>
    <x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68.815577078288939"/>
    <x v="2"/>
    <x v="30"/>
  </r>
  <r>
    <x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176.200223588597"/>
    <x v="2"/>
    <x v="30"/>
  </r>
  <r>
    <x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511.79117647058825"/>
    <x v="2"/>
    <x v="30"/>
  </r>
  <r>
    <x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60.44285714285715"/>
    <x v="2"/>
    <x v="30"/>
  </r>
  <r>
    <x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35.003043478260871"/>
    <x v="2"/>
    <x v="30"/>
  </r>
  <r>
    <x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188.50671378091872"/>
    <x v="2"/>
    <x v="30"/>
  </r>
  <r>
    <x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56.204984093319197"/>
    <x v="2"/>
    <x v="30"/>
  </r>
  <r>
    <x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51.3054157782516"/>
    <x v="2"/>
    <x v="30"/>
  </r>
  <r>
    <x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27.36450839328538"/>
    <x v="2"/>
    <x v="30"/>
  </r>
  <r>
    <x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101.85532258064516"/>
    <x v="2"/>
    <x v="30"/>
  </r>
  <r>
    <x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230.55782312925169"/>
    <x v="2"/>
    <x v="30"/>
  </r>
  <r>
    <x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842.10602409638557"/>
    <x v="2"/>
    <x v="30"/>
  </r>
  <r>
    <x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577.27593103448271"/>
    <x v="2"/>
    <x v="30"/>
  </r>
  <r>
    <x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483.34246575342468"/>
    <x v="2"/>
    <x v="30"/>
  </r>
  <r>
    <x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76.138500000000008"/>
    <x v="2"/>
    <x v="30"/>
  </r>
  <r>
    <x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74.107684365781708"/>
    <x v="2"/>
    <x v="30"/>
  </r>
  <r>
    <x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6.965660377358489"/>
    <x v="2"/>
    <x v="30"/>
  </r>
  <r>
    <x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2500.969696969697"/>
    <x v="2"/>
    <x v="30"/>
  </r>
  <r>
    <x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67.690214329454989"/>
    <x v="2"/>
    <x v="30"/>
  </r>
  <r>
    <x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63.04738562091503"/>
    <x v="2"/>
    <x v="30"/>
  </r>
  <r>
    <x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117.6"/>
    <x v="2"/>
    <x v="30"/>
  </r>
  <r>
    <x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80.75185011709601"/>
    <x v="2"/>
    <x v="30"/>
  </r>
  <r>
    <x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7.32038834951456"/>
    <x v="2"/>
    <x v="30"/>
  </r>
  <r>
    <x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136.6444745538665"/>
    <x v="2"/>
    <x v="30"/>
  </r>
  <r>
    <x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182.78024691358024"/>
    <x v="2"/>
    <x v="30"/>
  </r>
  <r>
    <x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79.37843137254902"/>
    <x v="2"/>
    <x v="30"/>
  </r>
  <r>
    <x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61.375728669846318"/>
    <x v="2"/>
    <x v="30"/>
  </r>
  <r>
    <x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80.727532097004286"/>
    <x v="2"/>
    <x v="30"/>
  </r>
  <r>
    <x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272.35590732591254"/>
    <x v="2"/>
    <x v="30"/>
  </r>
  <r>
    <x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70.848739495798313"/>
    <x v="2"/>
    <x v="30"/>
  </r>
  <r>
    <x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247.94003412969283"/>
    <x v="2"/>
    <x v="30"/>
  </r>
  <r>
    <x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186.81393034825871"/>
    <x v="2"/>
    <x v="30"/>
  </r>
  <r>
    <x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131.98948616600788"/>
    <x v="2"/>
    <x v="30"/>
  </r>
  <r>
    <x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9.310782241014799"/>
    <x v="2"/>
    <x v="30"/>
  </r>
  <r>
    <x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245.02436053593178"/>
    <x v="2"/>
    <x v="30"/>
  </r>
  <r>
    <x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1323.2540463917526"/>
    <x v="2"/>
    <x v="30"/>
  </r>
  <r>
    <x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282.65966789667897"/>
    <x v="2"/>
    <x v="30"/>
  </r>
  <r>
    <x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91.214401028277635"/>
    <x v="2"/>
    <x v="30"/>
  </r>
  <r>
    <x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31.75"/>
    <x v="8"/>
    <x v="31"/>
  </r>
  <r>
    <x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e v="#DIV/0!"/>
    <x v="8"/>
    <x v="31"/>
  </r>
  <r>
    <x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88.6875"/>
    <x v="8"/>
    <x v="31"/>
  </r>
  <r>
    <x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453.14285714285717"/>
    <x v="8"/>
    <x v="31"/>
  </r>
  <r>
    <x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12.75"/>
    <x v="8"/>
    <x v="31"/>
  </r>
  <r>
    <x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"/>
    <x v="8"/>
    <x v="31"/>
  </r>
  <r>
    <x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83.428571428571431"/>
    <x v="8"/>
    <x v="31"/>
  </r>
  <r>
    <x v="1988"/>
    <x v="1988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25"/>
    <x v="8"/>
    <x v="31"/>
  </r>
  <r>
    <x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50"/>
    <x v="8"/>
    <x v="31"/>
  </r>
  <r>
    <x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101.8"/>
    <x v="8"/>
    <x v="31"/>
  </r>
  <r>
    <x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6.666666666666664"/>
    <x v="8"/>
    <x v="31"/>
  </r>
  <r>
    <x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1"/>
    <x v="8"/>
    <x v="31"/>
  </r>
  <r>
    <x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e v="#DIV/0!"/>
    <x v="8"/>
    <x v="31"/>
  </r>
  <r>
    <x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e v="#DIV/0!"/>
    <x v="8"/>
    <x v="31"/>
  </r>
  <r>
    <x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26"/>
    <x v="8"/>
    <x v="31"/>
  </r>
  <r>
    <x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e v="#DIV/0!"/>
    <x v="8"/>
    <x v="31"/>
  </r>
  <r>
    <x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e v="#DIV/0!"/>
    <x v="8"/>
    <x v="31"/>
  </r>
  <r>
    <x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218.33333333333334"/>
    <x v="8"/>
    <x v="31"/>
  </r>
  <r>
    <x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33.714285714285715"/>
    <x v="8"/>
    <x v="31"/>
  </r>
  <r>
    <x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25"/>
    <x v="8"/>
    <x v="31"/>
  </r>
  <r>
    <x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128.38790470372632"/>
    <x v="2"/>
    <x v="30"/>
  </r>
  <r>
    <x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78.834261818181815"/>
    <x v="2"/>
    <x v="30"/>
  </r>
  <r>
    <x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91.764705882352942"/>
    <x v="2"/>
    <x v="30"/>
  </r>
  <r>
    <x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31.10237288135596"/>
    <x v="2"/>
    <x v="30"/>
  </r>
  <r>
    <x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194.26193717277485"/>
    <x v="2"/>
    <x v="30"/>
  </r>
  <r>
    <x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08.97689768976898"/>
    <x v="2"/>
    <x v="30"/>
  </r>
  <r>
    <x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84.459270072992695"/>
    <x v="2"/>
    <x v="30"/>
  </r>
  <r>
    <x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44.853658536585364"/>
    <x v="2"/>
    <x v="30"/>
  </r>
  <r>
    <x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83.3643216080402"/>
    <x v="2"/>
    <x v="30"/>
  </r>
  <r>
    <x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55.276856649395505"/>
    <x v="2"/>
    <x v="30"/>
  </r>
  <r>
    <x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422.02059732234807"/>
    <x v="2"/>
    <x v="30"/>
  </r>
  <r>
    <x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64.180327868852459"/>
    <x v="2"/>
    <x v="30"/>
  </r>
  <r>
    <x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173.57781674704077"/>
    <x v="2"/>
    <x v="30"/>
  </r>
  <r>
    <x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88.601680840609291"/>
    <x v="2"/>
    <x v="30"/>
  </r>
  <r>
    <x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50.222283950617282"/>
    <x v="2"/>
    <x v="30"/>
  </r>
  <r>
    <x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192.38876826722338"/>
    <x v="2"/>
    <x v="30"/>
  </r>
  <r>
    <x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73.416901408450698"/>
    <x v="2"/>
    <x v="30"/>
  </r>
  <r>
    <x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147.68495555555555"/>
    <x v="2"/>
    <x v="30"/>
  </r>
  <r>
    <x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108.96848314606741"/>
    <x v="2"/>
    <x v="30"/>
  </r>
  <r>
    <x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23.647540983606557"/>
    <x v="2"/>
    <x v="30"/>
  </r>
  <r>
    <x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7.94736842105263"/>
    <x v="2"/>
    <x v="30"/>
  </r>
  <r>
    <x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385.03692307692307"/>
    <x v="2"/>
    <x v="30"/>
  </r>
  <r>
    <x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57.39093484419266"/>
    <x v="2"/>
    <x v="30"/>
  </r>
  <r>
    <x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222.99047619047619"/>
    <x v="2"/>
    <x v="30"/>
  </r>
  <r>
    <x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220.74074074074073"/>
    <x v="2"/>
    <x v="30"/>
  </r>
  <r>
    <x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73.503898678414089"/>
    <x v="2"/>
    <x v="30"/>
  </r>
  <r>
    <x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23.09647495361781"/>
    <x v="2"/>
    <x v="30"/>
  </r>
  <r>
    <x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47.911392405063289"/>
    <x v="2"/>
    <x v="30"/>
  </r>
  <r>
    <x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96.063829787234042"/>
    <x v="2"/>
    <x v="30"/>
  </r>
  <r>
    <x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118.6144"/>
    <x v="2"/>
    <x v="30"/>
  </r>
  <r>
    <x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118.45472440944881"/>
    <x v="2"/>
    <x v="30"/>
  </r>
  <r>
    <x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143.21468926553672"/>
    <x v="2"/>
    <x v="30"/>
  </r>
  <r>
    <x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282.71518987341773"/>
    <x v="2"/>
    <x v="30"/>
  </r>
  <r>
    <x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593.93620078740162"/>
    <x v="2"/>
    <x v="30"/>
  </r>
  <r>
    <x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62.15704968944101"/>
    <x v="2"/>
    <x v="30"/>
  </r>
  <r>
    <x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46.580778301886795"/>
    <x v="2"/>
    <x v="30"/>
  </r>
  <r>
    <x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70.041118881118877"/>
    <x v="2"/>
    <x v="30"/>
  </r>
  <r>
    <x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164.90686274509804"/>
    <x v="2"/>
    <x v="30"/>
  </r>
  <r>
    <x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449.26385224274406"/>
    <x v="2"/>
    <x v="30"/>
  </r>
  <r>
    <x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27.472841328413285"/>
    <x v="2"/>
    <x v="30"/>
  </r>
  <r>
    <x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43.97499999999999"/>
    <x v="2"/>
    <x v="30"/>
  </r>
  <r>
    <x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88.23571428571428"/>
    <x v="2"/>
    <x v="30"/>
  </r>
  <r>
    <x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36.326424870466319"/>
    <x v="2"/>
    <x v="30"/>
  </r>
  <r>
    <x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90.177777777777777"/>
    <x v="2"/>
    <x v="30"/>
  </r>
  <r>
    <x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152.62361216730039"/>
    <x v="2"/>
    <x v="30"/>
  </r>
  <r>
    <x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55.806451612903224"/>
    <x v="2"/>
    <x v="30"/>
  </r>
  <r>
    <x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227.85327313769753"/>
    <x v="2"/>
    <x v="30"/>
  </r>
  <r>
    <x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1.82989803350327"/>
    <x v="2"/>
    <x v="30"/>
  </r>
  <r>
    <x v="2049"/>
    <x v="2049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80.991037735849048"/>
    <x v="2"/>
    <x v="30"/>
  </r>
  <r>
    <x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278.39411764705881"/>
    <x v="2"/>
    <x v="30"/>
  </r>
  <r>
    <x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43.095041322314053"/>
    <x v="2"/>
    <x v="30"/>
  </r>
  <r>
    <x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326.29205175600737"/>
    <x v="2"/>
    <x v="30"/>
  </r>
  <r>
    <x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41.743801652892564"/>
    <x v="2"/>
    <x v="30"/>
  </r>
  <r>
    <x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64.020933977455712"/>
    <x v="2"/>
    <x v="30"/>
  </r>
  <r>
    <x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99.455445544554451"/>
    <x v="2"/>
    <x v="30"/>
  </r>
  <r>
    <x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138.49458483754512"/>
    <x v="2"/>
    <x v="30"/>
  </r>
  <r>
    <x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45.547792792792798"/>
    <x v="2"/>
    <x v="30"/>
  </r>
  <r>
    <x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10.507317073170732"/>
    <x v="2"/>
    <x v="30"/>
  </r>
  <r>
    <x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114.76533333333333"/>
    <x v="2"/>
    <x v="30"/>
  </r>
  <r>
    <x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35.997067448680355"/>
    <x v="2"/>
    <x v="30"/>
  </r>
  <r>
    <x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154.17142857142858"/>
    <x v="2"/>
    <x v="30"/>
  </r>
  <r>
    <x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566.38916256157631"/>
    <x v="2"/>
    <x v="30"/>
  </r>
  <r>
    <x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120.85714285714286"/>
    <x v="2"/>
    <x v="30"/>
  </r>
  <r>
    <x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86.163845492085343"/>
    <x v="2"/>
    <x v="30"/>
  </r>
  <r>
    <x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51.212114395886893"/>
    <x v="2"/>
    <x v="30"/>
  </r>
  <r>
    <x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67.261538461538464"/>
    <x v="2"/>
    <x v="30"/>
  </r>
  <r>
    <x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62.8"/>
    <x v="2"/>
    <x v="30"/>
  </r>
  <r>
    <x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346.13118421052633"/>
    <x v="2"/>
    <x v="30"/>
  </r>
  <r>
    <x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244.11912547528519"/>
    <x v="2"/>
    <x v="30"/>
  </r>
  <r>
    <x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259.25424836601309"/>
    <x v="2"/>
    <x v="30"/>
  </r>
  <r>
    <x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201.96402877697841"/>
    <x v="2"/>
    <x v="30"/>
  </r>
  <r>
    <x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226.20857142857142"/>
    <x v="2"/>
    <x v="30"/>
  </r>
  <r>
    <x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24.69"/>
    <x v="2"/>
    <x v="30"/>
  </r>
  <r>
    <x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205"/>
    <x v="2"/>
    <x v="30"/>
  </r>
  <r>
    <x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20.465926829268295"/>
    <x v="2"/>
    <x v="30"/>
  </r>
  <r>
    <x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16.35303146309367"/>
    <x v="2"/>
    <x v="30"/>
  </r>
  <r>
    <x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307.20212765957444"/>
    <x v="2"/>
    <x v="30"/>
  </r>
  <r>
    <x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546.6875"/>
    <x v="2"/>
    <x v="30"/>
  </r>
  <r>
    <x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47.474464579901152"/>
    <x v="2"/>
    <x v="30"/>
  </r>
  <r>
    <x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101.56"/>
    <x v="2"/>
    <x v="30"/>
  </r>
  <r>
    <x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72.909090909090907"/>
    <x v="4"/>
    <x v="14"/>
  </r>
  <r>
    <x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43.710526315789473"/>
    <x v="4"/>
    <x v="14"/>
  </r>
  <r>
    <x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34"/>
    <x v="4"/>
    <x v="14"/>
  </r>
  <r>
    <x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70.652173913043484"/>
    <x v="4"/>
    <x v="14"/>
  </r>
  <r>
    <x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89.301204819277103"/>
    <x v="4"/>
    <x v="14"/>
  </r>
  <r>
    <x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115.08571428571429"/>
    <x v="4"/>
    <x v="14"/>
  </r>
  <r>
    <x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62.12"/>
    <x v="4"/>
    <x v="14"/>
  </r>
  <r>
    <x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46.204266666666669"/>
    <x v="4"/>
    <x v="14"/>
  </r>
  <r>
    <x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48.54854838709678"/>
    <x v="4"/>
    <x v="14"/>
  </r>
  <r>
    <x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57.520187499999999"/>
    <x v="4"/>
    <x v="14"/>
  </r>
  <r>
    <x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88.147154471544724"/>
    <x v="4"/>
    <x v="14"/>
  </r>
  <r>
    <x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110.49090909090908"/>
    <x v="4"/>
    <x v="14"/>
  </r>
  <r>
    <x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66.826086956521735"/>
    <x v="4"/>
    <x v="14"/>
  </r>
  <r>
    <x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58.597222222222221"/>
    <x v="4"/>
    <x v="14"/>
  </r>
  <r>
    <x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113.63636363636364"/>
    <x v="4"/>
    <x v="14"/>
  </r>
  <r>
    <x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43.571428571428569"/>
    <x v="4"/>
    <x v="14"/>
  </r>
  <r>
    <x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78.94736842105263"/>
    <x v="4"/>
    <x v="14"/>
  </r>
  <r>
    <x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188.125"/>
    <x v="4"/>
    <x v="14"/>
  </r>
  <r>
    <x v="2099"/>
    <x v="2099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63.031746031746032"/>
    <x v="4"/>
    <x v="14"/>
  </r>
  <r>
    <x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30.37037037037037"/>
    <x v="4"/>
    <x v="14"/>
  </r>
  <r>
    <x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51.477272727272727"/>
    <x v="4"/>
    <x v="14"/>
  </r>
  <r>
    <x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5.789473684210527"/>
    <x v="4"/>
    <x v="14"/>
  </r>
  <r>
    <x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98.817391304347822"/>
    <x v="4"/>
    <x v="14"/>
  </r>
  <r>
    <x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28"/>
    <x v="4"/>
    <x v="14"/>
  </r>
  <r>
    <x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51.313131313131315"/>
    <x v="4"/>
    <x v="14"/>
  </r>
  <r>
    <x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53.522727272727273"/>
    <x v="4"/>
    <x v="14"/>
  </r>
  <r>
    <x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37.149310344827583"/>
    <x v="4"/>
    <x v="14"/>
  </r>
  <r>
    <x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89.895287958115176"/>
    <x v="4"/>
    <x v="14"/>
  </r>
  <r>
    <x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106.52500000000001"/>
    <x v="4"/>
    <x v="14"/>
  </r>
  <r>
    <x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52.815789473684212"/>
    <x v="4"/>
    <x v="14"/>
  </r>
  <r>
    <x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54.615384615384613"/>
    <x v="4"/>
    <x v="14"/>
  </r>
  <r>
    <x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27.272727272727273"/>
    <x v="4"/>
    <x v="14"/>
  </r>
  <r>
    <x v="2113"/>
    <x v="2113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68.598130841121488"/>
    <x v="4"/>
    <x v="14"/>
  </r>
  <r>
    <x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35.612244897959187"/>
    <x v="4"/>
    <x v="14"/>
  </r>
  <r>
    <x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94.027777777777771"/>
    <x v="4"/>
    <x v="14"/>
  </r>
  <r>
    <x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526.45652173913038"/>
    <x v="4"/>
    <x v="14"/>
  </r>
  <r>
    <x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50.657142857142858"/>
    <x v="4"/>
    <x v="14"/>
  </r>
  <r>
    <x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9.182941176470578"/>
    <x v="4"/>
    <x v="14"/>
  </r>
  <r>
    <x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91.590909090909093"/>
    <x v="4"/>
    <x v="14"/>
  </r>
  <r>
    <x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116.96275362318841"/>
    <x v="4"/>
    <x v="14"/>
  </r>
  <r>
    <x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28.4"/>
    <x v="6"/>
    <x v="17"/>
  </r>
  <r>
    <x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103.33333333333333"/>
    <x v="6"/>
    <x v="17"/>
  </r>
  <r>
    <x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10"/>
    <x v="6"/>
    <x v="17"/>
  </r>
  <r>
    <x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3"/>
    <x v="6"/>
    <x v="17"/>
  </r>
  <r>
    <x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31.555555555555557"/>
    <x v="6"/>
    <x v="17"/>
  </r>
  <r>
    <x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5"/>
    <x v="6"/>
    <x v="17"/>
  </r>
  <r>
    <x v="2127"/>
    <x v="2127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34.220338983050844"/>
    <x v="6"/>
    <x v="17"/>
  </r>
  <r>
    <x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25"/>
    <x v="6"/>
    <x v="17"/>
  </r>
  <r>
    <x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9.666666666666668"/>
    <x v="6"/>
    <x v="17"/>
  </r>
  <r>
    <x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21.25"/>
    <x v="6"/>
    <x v="17"/>
  </r>
  <r>
    <x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8.3333333333333339"/>
    <x v="6"/>
    <x v="17"/>
  </r>
  <r>
    <x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21.34333333333333"/>
    <x v="6"/>
    <x v="17"/>
  </r>
  <r>
    <x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5.333333333333333"/>
    <x v="6"/>
    <x v="17"/>
  </r>
  <r>
    <x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34.666666666666664"/>
    <x v="6"/>
    <x v="17"/>
  </r>
  <r>
    <x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21.727272727272727"/>
    <x v="6"/>
    <x v="17"/>
  </r>
  <r>
    <x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11.922499999999999"/>
    <x v="6"/>
    <x v="17"/>
  </r>
  <r>
    <x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.59737827715356"/>
    <x v="6"/>
    <x v="17"/>
  </r>
  <r>
    <x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0.666666666666666"/>
    <x v="6"/>
    <x v="17"/>
  </r>
  <r>
    <x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9.035714285714285"/>
    <x v="6"/>
    <x v="17"/>
  </r>
  <r>
    <x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50.909090909090907"/>
    <x v="6"/>
    <x v="17"/>
  </r>
  <r>
    <x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e v="#DIV/0!"/>
    <x v="6"/>
    <x v="17"/>
  </r>
  <r>
    <x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50.083333333333336"/>
    <x v="6"/>
    <x v="17"/>
  </r>
  <r>
    <x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45"/>
    <x v="6"/>
    <x v="17"/>
  </r>
  <r>
    <x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25.291666666666668"/>
    <x v="6"/>
    <x v="17"/>
  </r>
  <r>
    <x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51.292134831460672"/>
    <x v="6"/>
    <x v="17"/>
  </r>
  <r>
    <x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"/>
    <x v="6"/>
    <x v="17"/>
  </r>
  <r>
    <x v="2147"/>
    <x v="2147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49.381818181818183"/>
    <x v="6"/>
    <x v="17"/>
  </r>
  <r>
    <x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1"/>
    <x v="6"/>
    <x v="17"/>
  </r>
  <r>
    <x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e v="#DIV/0!"/>
    <x v="6"/>
    <x v="17"/>
  </r>
  <r>
    <x v="2150"/>
    <x v="2150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101.25"/>
    <x v="6"/>
    <x v="17"/>
  </r>
  <r>
    <x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19.666666666666668"/>
    <x v="6"/>
    <x v="17"/>
  </r>
  <r>
    <x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12.5"/>
    <x v="6"/>
    <x v="17"/>
  </r>
  <r>
    <x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8.5"/>
    <x v="6"/>
    <x v="17"/>
  </r>
  <r>
    <x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1"/>
    <x v="6"/>
    <x v="17"/>
  </r>
  <r>
    <x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3"/>
    <x v="6"/>
    <x v="17"/>
  </r>
  <r>
    <x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7.987951807228917"/>
    <x v="6"/>
    <x v="17"/>
  </r>
  <r>
    <x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370.94736842105266"/>
    <x v="6"/>
    <x v="17"/>
  </r>
  <r>
    <x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63.569485530546629"/>
    <x v="6"/>
    <x v="17"/>
  </r>
  <r>
    <x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13"/>
    <x v="6"/>
    <x v="17"/>
  </r>
  <r>
    <x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5.3125"/>
    <x v="6"/>
    <x v="17"/>
  </r>
  <r>
    <x v="2161"/>
    <x v="2161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35.615384615384613"/>
    <x v="4"/>
    <x v="11"/>
  </r>
  <r>
    <x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87.103448275862064"/>
    <x v="4"/>
    <x v="11"/>
  </r>
  <r>
    <x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75.11363636363636"/>
    <x v="4"/>
    <x v="11"/>
  </r>
  <r>
    <x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68.01204819277109"/>
    <x v="4"/>
    <x v="11"/>
  </r>
  <r>
    <x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29.623931623931625"/>
    <x v="4"/>
    <x v="11"/>
  </r>
  <r>
    <x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91.625"/>
    <x v="4"/>
    <x v="11"/>
  </r>
  <r>
    <x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22.5"/>
    <x v="4"/>
    <x v="11"/>
  </r>
  <r>
    <x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64.366735294117646"/>
    <x v="4"/>
    <x v="11"/>
  </r>
  <r>
    <x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.857142857142858"/>
    <x v="4"/>
    <x v="11"/>
  </r>
  <r>
    <x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33.315789473684212"/>
    <x v="4"/>
    <x v="11"/>
  </r>
  <r>
    <x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90.276595744680847"/>
    <x v="4"/>
    <x v="11"/>
  </r>
  <r>
    <x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76.92307692307692"/>
    <x v="4"/>
    <x v="11"/>
  </r>
  <r>
    <x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59.233333333333334"/>
    <x v="4"/>
    <x v="11"/>
  </r>
  <r>
    <x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65.38095238095238"/>
    <x v="4"/>
    <x v="11"/>
  </r>
  <r>
    <x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67.307692307692307"/>
    <x v="4"/>
    <x v="11"/>
  </r>
  <r>
    <x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88.74647887323944"/>
    <x v="4"/>
    <x v="11"/>
  </r>
  <r>
    <x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65.868421052631575"/>
    <x v="4"/>
    <x v="11"/>
  </r>
  <r>
    <x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40.349243306169967"/>
    <x v="4"/>
    <x v="11"/>
  </r>
  <r>
    <x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76.857142857142861"/>
    <x v="4"/>
    <x v="11"/>
  </r>
  <r>
    <x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68.707820512820518"/>
    <x v="4"/>
    <x v="11"/>
  </r>
  <r>
    <x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57.773584905660378"/>
    <x v="6"/>
    <x v="32"/>
  </r>
  <r>
    <x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44.171348314606739"/>
    <x v="6"/>
    <x v="32"/>
  </r>
  <r>
    <x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31.566308243727597"/>
    <x v="6"/>
    <x v="32"/>
  </r>
  <r>
    <x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107.04511278195488"/>
    <x v="6"/>
    <x v="32"/>
  </r>
  <r>
    <x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149.03451043338683"/>
    <x v="6"/>
    <x v="32"/>
  </r>
  <r>
    <x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55.956632653061227"/>
    <x v="6"/>
    <x v="32"/>
  </r>
  <r>
    <x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56.970381807973048"/>
    <x v="6"/>
    <x v="32"/>
  </r>
  <r>
    <x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44.056420233463037"/>
    <x v="6"/>
    <x v="32"/>
  </r>
  <r>
    <x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68.625"/>
    <x v="6"/>
    <x v="32"/>
  </r>
  <r>
    <x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65.318435754189949"/>
    <x v="6"/>
    <x v="32"/>
  </r>
  <r>
    <x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35.92"/>
    <x v="6"/>
    <x v="32"/>
  </r>
  <r>
    <x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0.070667078443485"/>
    <x v="6"/>
    <x v="32"/>
  </r>
  <r>
    <x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75.647714604236342"/>
    <x v="6"/>
    <x v="32"/>
  </r>
  <r>
    <x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61.203872437357631"/>
    <x v="6"/>
    <x v="32"/>
  </r>
  <r>
    <x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48.130434782608695"/>
    <x v="6"/>
    <x v="32"/>
  </r>
  <r>
    <x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8.106837606837601"/>
    <x v="6"/>
    <x v="32"/>
  </r>
  <r>
    <x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65.891300230946882"/>
    <x v="6"/>
    <x v="32"/>
  </r>
  <r>
    <x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81.654377880184327"/>
    <x v="6"/>
    <x v="32"/>
  </r>
  <r>
    <x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2.701195219123505"/>
    <x v="6"/>
    <x v="32"/>
  </r>
  <r>
    <x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41.228136882129277"/>
    <x v="6"/>
    <x v="32"/>
  </r>
  <r>
    <x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15.035357142857142"/>
    <x v="4"/>
    <x v="15"/>
  </r>
  <r>
    <x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39.066920943134534"/>
    <x v="4"/>
    <x v="15"/>
  </r>
  <r>
    <x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43.82"/>
    <x v="4"/>
    <x v="15"/>
  </r>
  <r>
    <x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27.301369863013697"/>
    <x v="4"/>
    <x v="15"/>
  </r>
  <r>
    <x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2.222222222222221"/>
    <x v="4"/>
    <x v="15"/>
  </r>
  <r>
    <x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3.235294117647058"/>
    <x v="4"/>
    <x v="15"/>
  </r>
  <r>
    <x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285.71428571428572"/>
    <x v="4"/>
    <x v="15"/>
  </r>
  <r>
    <x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42.333333333333336"/>
    <x v="4"/>
    <x v="15"/>
  </r>
  <r>
    <x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50.266666666666666"/>
    <x v="4"/>
    <x v="15"/>
  </r>
  <r>
    <x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61.902777777777779"/>
    <x v="4"/>
    <x v="15"/>
  </r>
  <r>
    <x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40.75"/>
    <x v="4"/>
    <x v="15"/>
  </r>
  <r>
    <x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55.796747967479675"/>
    <x v="4"/>
    <x v="15"/>
  </r>
  <r>
    <x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0"/>
    <x v="4"/>
    <x v="15"/>
  </r>
  <r>
    <x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73.125416666666666"/>
    <x v="4"/>
    <x v="15"/>
  </r>
  <r>
    <x v="2215"/>
    <x v="2215"/>
    <s v="Ambient Electro Grind-fest!"/>
    <n v="550"/>
    <n v="860"/>
    <x v="0"/>
    <x v="0"/>
    <s v="USD"/>
    <n v="1331621940"/>
    <n v="1329671572"/>
    <b v="0"/>
    <n v="33"/>
    <b v="1"/>
    <x v="15"/>
    <n v="1.5636363636363637"/>
    <n v="26.060606060606062"/>
    <x v="4"/>
    <x v="15"/>
  </r>
  <r>
    <x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22.642857142857142"/>
    <x v="4"/>
    <x v="15"/>
  </r>
  <r>
    <x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47.222222222222221"/>
    <x v="4"/>
    <x v="15"/>
  </r>
  <r>
    <x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32.324473684210524"/>
    <x v="4"/>
    <x v="15"/>
  </r>
  <r>
    <x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53.421052631578945"/>
    <x v="4"/>
    <x v="15"/>
  </r>
  <r>
    <x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51.304347826086953"/>
    <x v="4"/>
    <x v="15"/>
  </r>
  <r>
    <x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37.197247706422019"/>
    <x v="6"/>
    <x v="32"/>
  </r>
  <r>
    <x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27.1"/>
    <x v="6"/>
    <x v="32"/>
  </r>
  <r>
    <x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206.31"/>
    <x v="6"/>
    <x v="32"/>
  </r>
  <r>
    <x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82.145270270270274"/>
    <x v="6"/>
    <x v="32"/>
  </r>
  <r>
    <x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64.79651993355483"/>
    <x v="6"/>
    <x v="32"/>
  </r>
  <r>
    <x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60.820280373831778"/>
    <x v="6"/>
    <x v="32"/>
  </r>
  <r>
    <x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67.970099667774093"/>
    <x v="6"/>
    <x v="32"/>
  </r>
  <r>
    <x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81.561805555555551"/>
    <x v="6"/>
    <x v="32"/>
  </r>
  <r>
    <x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.42547309833024"/>
    <x v="6"/>
    <x v="32"/>
  </r>
  <r>
    <x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1.497991967871485"/>
    <x v="6"/>
    <x v="32"/>
  </r>
  <r>
    <x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27.226630727762803"/>
    <x v="6"/>
    <x v="32"/>
  </r>
  <r>
    <x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25.091093117408906"/>
    <x v="6"/>
    <x v="32"/>
  </r>
  <r>
    <x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21.230179028132991"/>
    <x v="6"/>
    <x v="32"/>
  </r>
  <r>
    <x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41.607142857142854"/>
    <x v="6"/>
    <x v="32"/>
  </r>
  <r>
    <x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135.58503401360545"/>
    <x v="6"/>
    <x v="32"/>
  </r>
  <r>
    <x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2.116176470588236"/>
    <x v="6"/>
    <x v="32"/>
  </r>
  <r>
    <x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64.625635808748726"/>
    <x v="6"/>
    <x v="32"/>
  </r>
  <r>
    <x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69.569620253164558"/>
    <x v="6"/>
    <x v="32"/>
  </r>
  <r>
    <x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75.133028169014082"/>
    <x v="6"/>
    <x v="32"/>
  </r>
  <r>
    <x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40.97916666666666"/>
    <x v="6"/>
    <x v="32"/>
  </r>
  <r>
    <x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49.472392638036808"/>
    <x v="6"/>
    <x v="32"/>
  </r>
  <r>
    <x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3.865251485148519"/>
    <x v="6"/>
    <x v="32"/>
  </r>
  <r>
    <x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4.5712530712530715"/>
    <x v="6"/>
    <x v="32"/>
  </r>
  <r>
    <x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65.00344827586207"/>
    <x v="6"/>
    <x v="32"/>
  </r>
  <r>
    <x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53.475252525252522"/>
    <x v="6"/>
    <x v="32"/>
  </r>
  <r>
    <x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43.912280701754383"/>
    <x v="6"/>
    <x v="32"/>
  </r>
  <r>
    <x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50.852631578947367"/>
    <x v="6"/>
    <x v="32"/>
  </r>
  <r>
    <x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58.6328125"/>
    <x v="6"/>
    <x v="32"/>
  </r>
  <r>
    <x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32.81666666666667"/>
    <x v="6"/>
    <x v="32"/>
  </r>
  <r>
    <x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426.93169877408059"/>
    <x v="6"/>
    <x v="32"/>
  </r>
  <r>
    <x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3.808729166666669"/>
    <x v="6"/>
    <x v="32"/>
  </r>
  <r>
    <x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98.413654618473899"/>
    <x v="6"/>
    <x v="32"/>
  </r>
  <r>
    <x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07.32142857142857"/>
    <x v="6"/>
    <x v="32"/>
  </r>
  <r>
    <x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11.67005076142132"/>
    <x v="6"/>
    <x v="32"/>
  </r>
  <r>
    <x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41.782287822878232"/>
    <x v="6"/>
    <x v="32"/>
  </r>
  <r>
    <x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1.38"/>
    <x v="6"/>
    <x v="32"/>
  </r>
  <r>
    <x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94.103550295857985"/>
    <x v="6"/>
    <x v="32"/>
  </r>
  <r>
    <x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15.721951219512196"/>
    <x v="6"/>
    <x v="32"/>
  </r>
  <r>
    <x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90.635922330097088"/>
    <x v="6"/>
    <x v="32"/>
  </r>
  <r>
    <x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97.297619047619051"/>
    <x v="6"/>
    <x v="32"/>
  </r>
  <r>
    <x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37.11904761904762"/>
    <x v="6"/>
    <x v="32"/>
  </r>
  <r>
    <x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28.104972375690608"/>
    <x v="6"/>
    <x v="32"/>
  </r>
  <r>
    <x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144.43333333333334"/>
    <x v="6"/>
    <x v="32"/>
  </r>
  <r>
    <x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24.274157303370785"/>
    <x v="6"/>
    <x v="32"/>
  </r>
  <r>
    <x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35.117647058823529"/>
    <x v="6"/>
    <x v="32"/>
  </r>
  <r>
    <x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24.762886597938145"/>
    <x v="6"/>
    <x v="32"/>
  </r>
  <r>
    <x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188.37871287128712"/>
    <x v="6"/>
    <x v="32"/>
  </r>
  <r>
    <x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148.08247422680412"/>
    <x v="6"/>
    <x v="32"/>
  </r>
  <r>
    <x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49.934589800443462"/>
    <x v="6"/>
    <x v="32"/>
  </r>
  <r>
    <x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107.82155688622754"/>
    <x v="6"/>
    <x v="32"/>
  </r>
  <r>
    <x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42.63403614457831"/>
    <x v="6"/>
    <x v="32"/>
  </r>
  <r>
    <x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4.370762711864407"/>
    <x v="6"/>
    <x v="32"/>
  </r>
  <r>
    <x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37.476190476190474"/>
    <x v="6"/>
    <x v="32"/>
  </r>
  <r>
    <x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30.202020202020201"/>
    <x v="6"/>
    <x v="32"/>
  </r>
  <r>
    <x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33.550632911392405"/>
    <x v="6"/>
    <x v="32"/>
  </r>
  <r>
    <x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64.74666666666667"/>
    <x v="6"/>
    <x v="32"/>
  </r>
  <r>
    <x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57.932367149758456"/>
    <x v="6"/>
    <x v="32"/>
  </r>
  <r>
    <x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53.078431372549019"/>
    <x v="6"/>
    <x v="32"/>
  </r>
  <r>
    <x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8.0625"/>
    <x v="6"/>
    <x v="32"/>
  </r>
  <r>
    <x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82.396874999999994"/>
    <x v="6"/>
    <x v="32"/>
  </r>
  <r>
    <x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50.454545454545453"/>
    <x v="4"/>
    <x v="11"/>
  </r>
  <r>
    <x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15.83333333333333"/>
    <x v="4"/>
    <x v="11"/>
  </r>
  <r>
    <x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63.03458333333333"/>
    <x v="4"/>
    <x v="11"/>
  </r>
  <r>
    <x v="2284"/>
    <x v="2284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108.02152542372882"/>
    <x v="4"/>
    <x v="11"/>
  </r>
  <r>
    <x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46.088607594936711"/>
    <x v="4"/>
    <x v="11"/>
  </r>
  <r>
    <x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107.21428571428571"/>
    <x v="4"/>
    <x v="11"/>
  </r>
  <r>
    <x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50.9338679245283"/>
    <x v="4"/>
    <x v="11"/>
  </r>
  <r>
    <x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40.04"/>
    <x v="4"/>
    <x v="11"/>
  </r>
  <r>
    <x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64.44"/>
    <x v="4"/>
    <x v="11"/>
  </r>
  <r>
    <x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53.827586206896555"/>
    <x v="4"/>
    <x v="11"/>
  </r>
  <r>
    <x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100.46511627906976"/>
    <x v="4"/>
    <x v="11"/>
  </r>
  <r>
    <x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46.630652173913049"/>
    <x v="4"/>
    <x v="11"/>
  </r>
  <r>
    <x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34.074074074074076"/>
    <x v="4"/>
    <x v="11"/>
  </r>
  <r>
    <x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65.214642857142863"/>
    <x v="4"/>
    <x v="11"/>
  </r>
  <r>
    <x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44.205882352941174"/>
    <x v="4"/>
    <x v="11"/>
  </r>
  <r>
    <x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71.965517241379317"/>
    <x v="4"/>
    <x v="11"/>
  </r>
  <r>
    <x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52.94736842105263"/>
    <x v="4"/>
    <x v="11"/>
  </r>
  <r>
    <x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109.45138888888889"/>
    <x v="4"/>
    <x v="11"/>
  </r>
  <r>
    <x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75.035714285714292"/>
    <x v="4"/>
    <x v="11"/>
  </r>
  <r>
    <x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15.71428571428571"/>
    <x v="4"/>
    <x v="11"/>
  </r>
  <r>
    <x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31.659810426540286"/>
    <x v="4"/>
    <x v="14"/>
  </r>
  <r>
    <x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46.176470588235297"/>
    <x v="4"/>
    <x v="14"/>
  </r>
  <r>
    <x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68.481650485436887"/>
    <x v="4"/>
    <x v="14"/>
  </r>
  <r>
    <x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53.469203539823013"/>
    <x v="4"/>
    <x v="14"/>
  </r>
  <r>
    <x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109.10778443113773"/>
    <x v="4"/>
    <x v="14"/>
  </r>
  <r>
    <x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51.185616438356163"/>
    <x v="4"/>
    <x v="14"/>
  </r>
  <r>
    <x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27.936800000000002"/>
    <x v="4"/>
    <x v="14"/>
  </r>
  <r>
    <x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82.496921824104234"/>
    <x v="4"/>
    <x v="14"/>
  </r>
  <r>
    <x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59.817476635514019"/>
    <x v="4"/>
    <x v="14"/>
  </r>
  <r>
    <x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64.816470588235291"/>
    <x v="4"/>
    <x v="14"/>
  </r>
  <r>
    <x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90.09615384615384"/>
    <x v="4"/>
    <x v="14"/>
  </r>
  <r>
    <x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40.962025316455694"/>
    <x v="4"/>
    <x v="14"/>
  </r>
  <r>
    <x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56.000127388535034"/>
    <x v="4"/>
    <x v="14"/>
  </r>
  <r>
    <x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37.672800000000002"/>
    <x v="4"/>
    <x v="14"/>
  </r>
  <r>
    <x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40.078125"/>
    <x v="4"/>
    <x v="14"/>
  </r>
  <r>
    <x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78.031999999999996"/>
    <x v="4"/>
    <x v="14"/>
  </r>
  <r>
    <x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18.90909090909091"/>
    <x v="4"/>
    <x v="14"/>
  </r>
  <r>
    <x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37.134969325153371"/>
    <x v="4"/>
    <x v="14"/>
  </r>
  <r>
    <x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41.961038961038959"/>
    <x v="4"/>
    <x v="14"/>
  </r>
  <r>
    <x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61.044943820224717"/>
    <x v="4"/>
    <x v="14"/>
  </r>
  <r>
    <x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64.53125"/>
    <x v="7"/>
    <x v="33"/>
  </r>
  <r>
    <x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21.25"/>
    <x v="7"/>
    <x v="33"/>
  </r>
  <r>
    <x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0"/>
    <x v="7"/>
    <x v="33"/>
  </r>
  <r>
    <x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5.491803278688526"/>
    <x v="7"/>
    <x v="33"/>
  </r>
  <r>
    <x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11.428571428571429"/>
    <x v="7"/>
    <x v="33"/>
  </r>
  <r>
    <x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08"/>
    <x v="7"/>
    <x v="33"/>
  </r>
  <r>
    <x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54.883162444113267"/>
    <x v="7"/>
    <x v="33"/>
  </r>
  <r>
    <x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47.383612662942269"/>
    <x v="7"/>
    <x v="33"/>
  </r>
  <r>
    <x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211.84"/>
    <x v="7"/>
    <x v="33"/>
  </r>
  <r>
    <x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219.92638036809817"/>
    <x v="7"/>
    <x v="33"/>
  </r>
  <r>
    <x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0.795406360424032"/>
    <x v="7"/>
    <x v="33"/>
  </r>
  <r>
    <x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75.502840909090907"/>
    <x v="7"/>
    <x v="33"/>
  </r>
  <r>
    <x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3.542553191489361"/>
    <x v="7"/>
    <x v="33"/>
  </r>
  <r>
    <x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60.865671641791046"/>
    <x v="7"/>
    <x v="33"/>
  </r>
  <r>
    <x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115.69230769230769"/>
    <x v="7"/>
    <x v="33"/>
  </r>
  <r>
    <x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48.104623556581984"/>
    <x v="7"/>
    <x v="33"/>
  </r>
  <r>
    <x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4.184357541899445"/>
    <x v="7"/>
    <x v="33"/>
  </r>
  <r>
    <x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23.34552845528455"/>
    <x v="7"/>
    <x v="33"/>
  </r>
  <r>
    <x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66.623188405797094"/>
    <x v="7"/>
    <x v="33"/>
  </r>
  <r>
    <x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104.99007444168734"/>
    <x v="7"/>
    <x v="33"/>
  </r>
  <r>
    <x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e v="#DIV/0!"/>
    <x v="2"/>
    <x v="7"/>
  </r>
  <r>
    <x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e v="#DIV/0!"/>
    <x v="2"/>
    <x v="7"/>
  </r>
  <r>
    <x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300"/>
    <x v="2"/>
    <x v="7"/>
  </r>
  <r>
    <x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"/>
    <x v="2"/>
    <x v="7"/>
  </r>
  <r>
    <x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e v="#DIV/0!"/>
    <x v="2"/>
    <x v="7"/>
  </r>
  <r>
    <x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13"/>
    <x v="2"/>
    <x v="7"/>
  </r>
  <r>
    <x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5"/>
    <x v="2"/>
    <x v="7"/>
  </r>
  <r>
    <x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54"/>
    <x v="2"/>
    <x v="7"/>
  </r>
  <r>
    <x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e v="#DIV/0!"/>
    <x v="2"/>
    <x v="7"/>
  </r>
  <r>
    <x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e v="#DIV/0!"/>
    <x v="2"/>
    <x v="7"/>
  </r>
  <r>
    <x v="2351"/>
    <x v="2351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15.428571428571429"/>
    <x v="2"/>
    <x v="7"/>
  </r>
  <r>
    <x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e v="#DIV/0!"/>
    <x v="2"/>
    <x v="7"/>
  </r>
  <r>
    <x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e v="#DIV/0!"/>
    <x v="2"/>
    <x v="7"/>
  </r>
  <r>
    <x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25"/>
    <x v="2"/>
    <x v="7"/>
  </r>
  <r>
    <x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27.5"/>
    <x v="2"/>
    <x v="7"/>
  </r>
  <r>
    <x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e v="#DIV/0!"/>
    <x v="2"/>
    <x v="7"/>
  </r>
  <r>
    <x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e v="#DIV/0!"/>
    <x v="2"/>
    <x v="7"/>
  </r>
  <r>
    <x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e v="#DIV/0!"/>
    <x v="2"/>
    <x v="7"/>
  </r>
  <r>
    <x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367"/>
    <x v="2"/>
    <x v="7"/>
  </r>
  <r>
    <x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2"/>
    <x v="2"/>
    <x v="7"/>
  </r>
  <r>
    <x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e v="#DIV/0!"/>
    <x v="2"/>
    <x v="7"/>
  </r>
  <r>
    <x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60"/>
    <x v="2"/>
    <x v="7"/>
  </r>
  <r>
    <x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e v="#DIV/0!"/>
    <x v="2"/>
    <x v="7"/>
  </r>
  <r>
    <x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e v="#DIV/0!"/>
    <x v="2"/>
    <x v="7"/>
  </r>
  <r>
    <x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e v="#DIV/0!"/>
    <x v="2"/>
    <x v="7"/>
  </r>
  <r>
    <x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97.407407407407405"/>
    <x v="2"/>
    <x v="7"/>
  </r>
  <r>
    <x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47.857142857142854"/>
    <x v="2"/>
    <x v="7"/>
  </r>
  <r>
    <x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50"/>
    <x v="2"/>
    <x v="7"/>
  </r>
  <r>
    <x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e v="#DIV/0!"/>
    <x v="2"/>
    <x v="7"/>
  </r>
  <r>
    <x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20.5"/>
    <x v="2"/>
    <x v="7"/>
  </r>
  <r>
    <x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e v="#DIV/0!"/>
    <x v="2"/>
    <x v="7"/>
  </r>
  <r>
    <x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30"/>
    <x v="2"/>
    <x v="7"/>
  </r>
  <r>
    <x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50"/>
    <x v="2"/>
    <x v="7"/>
  </r>
  <r>
    <x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0"/>
    <x v="2"/>
    <x v="7"/>
  </r>
  <r>
    <x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e v="#DIV/0!"/>
    <x v="2"/>
    <x v="7"/>
  </r>
  <r>
    <x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81.582499999999996"/>
    <x v="2"/>
    <x v="7"/>
  </r>
  <r>
    <x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e v="#DIV/0!"/>
    <x v="2"/>
    <x v="7"/>
  </r>
  <r>
    <x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e v="#DIV/0!"/>
    <x v="2"/>
    <x v="7"/>
  </r>
  <r>
    <x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e v="#DIV/0!"/>
    <x v="2"/>
    <x v="7"/>
  </r>
  <r>
    <x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18.333333333333332"/>
    <x v="2"/>
    <x v="7"/>
  </r>
  <r>
    <x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24.42857142857142"/>
    <x v="2"/>
    <x v="7"/>
  </r>
  <r>
    <x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37.5"/>
    <x v="2"/>
    <x v="7"/>
  </r>
  <r>
    <x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145"/>
    <x v="2"/>
    <x v="7"/>
  </r>
  <r>
    <x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"/>
    <x v="2"/>
    <x v="7"/>
  </r>
  <r>
    <x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112.57142857142857"/>
    <x v="2"/>
    <x v="7"/>
  </r>
  <r>
    <x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e v="#DIV/0!"/>
    <x v="2"/>
    <x v="7"/>
  </r>
  <r>
    <x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342"/>
    <x v="2"/>
    <x v="7"/>
  </r>
  <r>
    <x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57.875"/>
    <x v="2"/>
    <x v="7"/>
  </r>
  <r>
    <x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30"/>
    <x v="2"/>
    <x v="7"/>
  </r>
  <r>
    <x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e v="#DIV/0!"/>
    <x v="2"/>
    <x v="7"/>
  </r>
  <r>
    <x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25"/>
    <x v="2"/>
    <x v="7"/>
  </r>
  <r>
    <x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e v="#DIV/0!"/>
    <x v="2"/>
    <x v="7"/>
  </r>
  <r>
    <x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50"/>
    <x v="2"/>
    <x v="7"/>
  </r>
  <r>
    <x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1.5"/>
    <x v="2"/>
    <x v="7"/>
  </r>
  <r>
    <x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e v="#DIV/0!"/>
    <x v="2"/>
    <x v="7"/>
  </r>
  <r>
    <x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0"/>
    <x v="2"/>
    <x v="7"/>
  </r>
  <r>
    <x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e v="#DIV/0!"/>
    <x v="2"/>
    <x v="7"/>
  </r>
  <r>
    <x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e v="#DIV/0!"/>
    <x v="2"/>
    <x v="7"/>
  </r>
  <r>
    <x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e v="#DIV/0!"/>
    <x v="2"/>
    <x v="7"/>
  </r>
  <r>
    <x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e v="#DIV/0!"/>
    <x v="2"/>
    <x v="7"/>
  </r>
  <r>
    <x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22.333333333333332"/>
    <x v="7"/>
    <x v="19"/>
  </r>
  <r>
    <x v="2402"/>
    <x v="2402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52"/>
    <x v="7"/>
    <x v="19"/>
  </r>
  <r>
    <x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6.833333333333332"/>
    <x v="7"/>
    <x v="19"/>
  </r>
  <r>
    <x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e v="#DIV/0!"/>
    <x v="7"/>
    <x v="19"/>
  </r>
  <r>
    <x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56.3"/>
    <x v="7"/>
    <x v="19"/>
  </r>
  <r>
    <x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4.0625"/>
    <x v="7"/>
    <x v="19"/>
  </r>
  <r>
    <x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168.39393939393941"/>
    <x v="7"/>
    <x v="19"/>
  </r>
  <r>
    <x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15"/>
    <x v="7"/>
    <x v="19"/>
  </r>
  <r>
    <x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76.666666666666671"/>
    <x v="7"/>
    <x v="19"/>
  </r>
  <r>
    <x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e v="#DIV/0!"/>
    <x v="7"/>
    <x v="19"/>
  </r>
  <r>
    <x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50.333333333333336"/>
    <x v="7"/>
    <x v="19"/>
  </r>
  <r>
    <x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e v="#DIV/0!"/>
    <x v="7"/>
    <x v="19"/>
  </r>
  <r>
    <x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8.3333333333333339"/>
    <x v="7"/>
    <x v="19"/>
  </r>
  <r>
    <x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35.384615384615387"/>
    <x v="7"/>
    <x v="19"/>
  </r>
  <r>
    <x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55.833333333333336"/>
    <x v="7"/>
    <x v="19"/>
  </r>
  <r>
    <x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5"/>
    <x v="7"/>
    <x v="19"/>
  </r>
  <r>
    <x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e v="#DIV/0!"/>
    <x v="7"/>
    <x v="19"/>
  </r>
  <r>
    <x v="2418"/>
    <x v="2418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1"/>
    <x v="7"/>
    <x v="19"/>
  </r>
  <r>
    <x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e v="#DIV/0!"/>
    <x v="7"/>
    <x v="19"/>
  </r>
  <r>
    <x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69.472222222222229"/>
    <x v="7"/>
    <x v="19"/>
  </r>
  <r>
    <x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"/>
    <x v="7"/>
    <x v="19"/>
  </r>
  <r>
    <x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"/>
    <x v="7"/>
    <x v="19"/>
  </r>
  <r>
    <x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8"/>
    <x v="7"/>
    <x v="19"/>
  </r>
  <r>
    <x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34.444444444444443"/>
    <x v="7"/>
    <x v="19"/>
  </r>
  <r>
    <x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"/>
    <x v="7"/>
    <x v="19"/>
  </r>
  <r>
    <x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e v="#DIV/0!"/>
    <x v="7"/>
    <x v="19"/>
  </r>
  <r>
    <x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"/>
    <x v="7"/>
    <x v="19"/>
  </r>
  <r>
    <x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"/>
    <x v="7"/>
    <x v="19"/>
  </r>
  <r>
    <x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501.25"/>
    <x v="7"/>
    <x v="19"/>
  </r>
  <r>
    <x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10.5"/>
    <x v="7"/>
    <x v="19"/>
  </r>
  <r>
    <x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1"/>
    <x v="7"/>
    <x v="19"/>
  </r>
  <r>
    <x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1"/>
    <x v="7"/>
    <x v="19"/>
  </r>
  <r>
    <x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e v="#DIV/0!"/>
    <x v="7"/>
    <x v="19"/>
  </r>
  <r>
    <x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13"/>
    <x v="7"/>
    <x v="19"/>
  </r>
  <r>
    <x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06"/>
    <x v="7"/>
    <x v="19"/>
  </r>
  <r>
    <x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22.5"/>
    <x v="7"/>
    <x v="19"/>
  </r>
  <r>
    <x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e v="#DIV/0!"/>
    <x v="7"/>
    <x v="19"/>
  </r>
  <r>
    <x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50"/>
    <x v="7"/>
    <x v="19"/>
  </r>
  <r>
    <x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e v="#DIV/0!"/>
    <x v="7"/>
    <x v="19"/>
  </r>
  <r>
    <x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5"/>
    <x v="7"/>
    <x v="19"/>
  </r>
  <r>
    <x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74.22935779816514"/>
    <x v="7"/>
    <x v="33"/>
  </r>
  <r>
    <x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81.252688172043008"/>
    <x v="7"/>
    <x v="33"/>
  </r>
  <r>
    <x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130.23469453376205"/>
    <x v="7"/>
    <x v="33"/>
  </r>
  <r>
    <x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53.409836065573771"/>
    <x v="7"/>
    <x v="33"/>
  </r>
  <r>
    <x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75.130434782608702"/>
    <x v="7"/>
    <x v="33"/>
  </r>
  <r>
    <x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75.666666666666671"/>
    <x v="7"/>
    <x v="33"/>
  </r>
  <r>
    <x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31.691394658753708"/>
    <x v="7"/>
    <x v="33"/>
  </r>
  <r>
    <x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47.777777777777779"/>
    <x v="7"/>
    <x v="33"/>
  </r>
  <r>
    <x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90"/>
    <x v="7"/>
    <x v="33"/>
  </r>
  <r>
    <x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49.31401960784314"/>
    <x v="7"/>
    <x v="33"/>
  </r>
  <r>
    <x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62.06989247311828"/>
    <x v="7"/>
    <x v="33"/>
  </r>
  <r>
    <x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53.4"/>
    <x v="7"/>
    <x v="33"/>
  </r>
  <r>
    <x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69.268656716417908"/>
    <x v="7"/>
    <x v="33"/>
  </r>
  <r>
    <x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271.50769230769231"/>
    <x v="7"/>
    <x v="33"/>
  </r>
  <r>
    <x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34.125"/>
    <x v="7"/>
    <x v="33"/>
  </r>
  <r>
    <x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40.492537313432834"/>
    <x v="7"/>
    <x v="33"/>
  </r>
  <r>
    <x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89.75806451612902"/>
    <x v="7"/>
    <x v="33"/>
  </r>
  <r>
    <x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68.862499999999997"/>
    <x v="7"/>
    <x v="33"/>
  </r>
  <r>
    <x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108.77659574468085"/>
    <x v="7"/>
    <x v="33"/>
  </r>
  <r>
    <x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125.98529411764706"/>
    <x v="7"/>
    <x v="33"/>
  </r>
  <r>
    <x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90.523255813953483"/>
    <x v="4"/>
    <x v="14"/>
  </r>
  <r>
    <x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28.880434782608695"/>
    <x v="4"/>
    <x v="14"/>
  </r>
  <r>
    <x v="2463"/>
    <x v="2463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31"/>
    <x v="4"/>
    <x v="14"/>
  </r>
  <r>
    <x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51.674418604651166"/>
    <x v="4"/>
    <x v="14"/>
  </r>
  <r>
    <x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6.270833333333332"/>
    <x v="4"/>
    <x v="14"/>
  </r>
  <r>
    <x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48.07692307692308"/>
    <x v="4"/>
    <x v="14"/>
  </r>
  <r>
    <x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27.558139534883722"/>
    <x v="4"/>
    <x v="14"/>
  </r>
  <r>
    <x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36.97137931034483"/>
    <x v="4"/>
    <x v="14"/>
  </r>
  <r>
    <x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9.021276595744681"/>
    <x v="4"/>
    <x v="14"/>
  </r>
  <r>
    <x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28.65666666666667"/>
    <x v="4"/>
    <x v="14"/>
  </r>
  <r>
    <x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37.647058823529413"/>
    <x v="4"/>
    <x v="14"/>
  </r>
  <r>
    <x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97.904038461538462"/>
    <x v="4"/>
    <x v="14"/>
  </r>
  <r>
    <x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42.553191489361701"/>
    <x v="4"/>
    <x v="14"/>
  </r>
  <r>
    <x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131.58368421052631"/>
    <x v="4"/>
    <x v="14"/>
  </r>
  <r>
    <x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32.320987654320987"/>
    <x v="4"/>
    <x v="14"/>
  </r>
  <r>
    <x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61.103999999999999"/>
    <x v="4"/>
    <x v="14"/>
  </r>
  <r>
    <x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1.341463414634145"/>
    <x v="4"/>
    <x v="14"/>
  </r>
  <r>
    <x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29.1139240506329"/>
    <x v="4"/>
    <x v="14"/>
  </r>
  <r>
    <x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25.020624999999999"/>
    <x v="4"/>
    <x v="14"/>
  </r>
  <r>
    <x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250"/>
    <x v="4"/>
    <x v="14"/>
  </r>
  <r>
    <x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47.541473684210523"/>
    <x v="4"/>
    <x v="14"/>
  </r>
  <r>
    <x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40.04"/>
    <x v="4"/>
    <x v="14"/>
  </r>
  <r>
    <x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65.84210526315789"/>
    <x v="4"/>
    <x v="14"/>
  </r>
  <r>
    <x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46.401222222222216"/>
    <x v="4"/>
    <x v="14"/>
  </r>
  <r>
    <x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50.365853658536587"/>
    <x v="4"/>
    <x v="14"/>
  </r>
  <r>
    <x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26.566666666666666"/>
    <x v="4"/>
    <x v="14"/>
  </r>
  <r>
    <x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9.493684210526318"/>
    <x v="4"/>
    <x v="14"/>
  </r>
  <r>
    <x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49.246153846153845"/>
    <x v="4"/>
    <x v="14"/>
  </r>
  <r>
    <x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62.38"/>
    <x v="4"/>
    <x v="14"/>
  </r>
  <r>
    <x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37.9375"/>
    <x v="4"/>
    <x v="14"/>
  </r>
  <r>
    <x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51.6"/>
    <x v="4"/>
    <x v="14"/>
  </r>
  <r>
    <x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27.777777777777779"/>
    <x v="4"/>
    <x v="14"/>
  </r>
  <r>
    <x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99.382239382239376"/>
    <x v="4"/>
    <x v="14"/>
  </r>
  <r>
    <x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8.848205128205123"/>
    <x v="4"/>
    <x v="14"/>
  </r>
  <r>
    <x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45.548809523809524"/>
    <x v="4"/>
    <x v="14"/>
  </r>
  <r>
    <x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600"/>
    <x v="4"/>
    <x v="14"/>
  </r>
  <r>
    <x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80.551071428571419"/>
    <x v="4"/>
    <x v="14"/>
  </r>
  <r>
    <x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52.8"/>
    <x v="4"/>
    <x v="14"/>
  </r>
  <r>
    <x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47.676470588235297"/>
    <x v="4"/>
    <x v="14"/>
  </r>
  <r>
    <x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23.448275862068964"/>
    <x v="4"/>
    <x v="14"/>
  </r>
  <r>
    <x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40.142857142857146"/>
    <x v="7"/>
    <x v="34"/>
  </r>
  <r>
    <x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17.2"/>
    <x v="7"/>
    <x v="34"/>
  </r>
  <r>
    <x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e v="#DIV/0!"/>
    <x v="7"/>
    <x v="34"/>
  </r>
  <r>
    <x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e v="#DIV/0!"/>
    <x v="7"/>
    <x v="34"/>
  </r>
  <r>
    <x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e v="#DIV/0!"/>
    <x v="7"/>
    <x v="34"/>
  </r>
  <r>
    <x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15"/>
    <x v="7"/>
    <x v="34"/>
  </r>
  <r>
    <x v="2507"/>
    <x v="2506"/>
    <s v="Unique dishes for a unique city!."/>
    <n v="42850"/>
    <n v="0"/>
    <x v="2"/>
    <x v="0"/>
    <s v="USD"/>
    <n v="1431308704"/>
    <n v="1428716704"/>
    <b v="0"/>
    <n v="0"/>
    <b v="0"/>
    <x v="34"/>
    <n v="0"/>
    <e v="#DIV/0!"/>
    <x v="7"/>
    <x v="34"/>
  </r>
  <r>
    <x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e v="#DIV/0!"/>
    <x v="7"/>
    <x v="34"/>
  </r>
  <r>
    <x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35.714285714285715"/>
    <x v="7"/>
    <x v="34"/>
  </r>
  <r>
    <x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37.5"/>
    <x v="7"/>
    <x v="34"/>
  </r>
  <r>
    <x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e v="#DIV/0!"/>
    <x v="7"/>
    <x v="34"/>
  </r>
  <r>
    <x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e v="#DIV/0!"/>
    <x v="7"/>
    <x v="34"/>
  </r>
  <r>
    <x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e v="#DIV/0!"/>
    <x v="7"/>
    <x v="34"/>
  </r>
  <r>
    <x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52.5"/>
    <x v="7"/>
    <x v="34"/>
  </r>
  <r>
    <x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77.5"/>
    <x v="7"/>
    <x v="34"/>
  </r>
  <r>
    <x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e v="#DIV/0!"/>
    <x v="7"/>
    <x v="34"/>
  </r>
  <r>
    <x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53.545454545454547"/>
    <x v="7"/>
    <x v="34"/>
  </r>
  <r>
    <x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e v="#DIV/0!"/>
    <x v="7"/>
    <x v="34"/>
  </r>
  <r>
    <x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16.25"/>
    <x v="7"/>
    <x v="34"/>
  </r>
  <r>
    <x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e v="#DIV/0!"/>
    <x v="7"/>
    <x v="34"/>
  </r>
  <r>
    <x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3.68174242424243"/>
    <x v="4"/>
    <x v="35"/>
  </r>
  <r>
    <x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185.18518518518519"/>
    <x v="4"/>
    <x v="35"/>
  </r>
  <r>
    <x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.153846153846153"/>
    <x v="4"/>
    <x v="35"/>
  </r>
  <r>
    <x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177.2093023255814"/>
    <x v="4"/>
    <x v="35"/>
  </r>
  <r>
    <x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00.325"/>
    <x v="4"/>
    <x v="35"/>
  </r>
  <r>
    <x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136.90909090909091"/>
    <x v="4"/>
    <x v="35"/>
  </r>
  <r>
    <x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57.535211267605632"/>
    <x v="4"/>
    <x v="35"/>
  </r>
  <r>
    <x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52.962839506172834"/>
    <x v="4"/>
    <x v="35"/>
  </r>
  <r>
    <x v="2529"/>
    <x v="2528"/>
    <s v="Opera. Short. New."/>
    <n v="6000"/>
    <n v="6257"/>
    <x v="0"/>
    <x v="0"/>
    <s v="USD"/>
    <n v="1332636975"/>
    <n v="1328752575"/>
    <b v="0"/>
    <n v="76"/>
    <b v="1"/>
    <x v="35"/>
    <n v="1.0428333333333333"/>
    <n v="82.328947368421055"/>
    <x v="4"/>
    <x v="35"/>
  </r>
  <r>
    <x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135.41666666666666"/>
    <x v="4"/>
    <x v="35"/>
  </r>
  <r>
    <x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74.06557377049181"/>
    <x v="4"/>
    <x v="35"/>
  </r>
  <r>
    <x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84.083333333333329"/>
    <x v="4"/>
    <x v="35"/>
  </r>
  <r>
    <x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61.029411764705884"/>
    <x v="4"/>
    <x v="35"/>
  </r>
  <r>
    <x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150"/>
    <x v="4"/>
    <x v="35"/>
  </r>
  <r>
    <x v="2535"/>
    <x v="2534"/>
    <s v="Mark Hayes: Requiem Recording"/>
    <n v="20000"/>
    <n v="20755"/>
    <x v="0"/>
    <x v="0"/>
    <s v="USD"/>
    <n v="1417463945"/>
    <n v="1414781945"/>
    <b v="0"/>
    <n v="78"/>
    <b v="1"/>
    <x v="35"/>
    <n v="1.03775"/>
    <n v="266.08974358974359"/>
    <x v="4"/>
    <x v="35"/>
  </r>
  <r>
    <x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7.25"/>
    <x v="4"/>
    <x v="35"/>
  </r>
  <r>
    <x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00"/>
    <x v="4"/>
    <x v="35"/>
  </r>
  <r>
    <x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109.96308108108107"/>
    <x v="4"/>
    <x v="35"/>
  </r>
  <r>
    <x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169.91525423728814"/>
    <x v="4"/>
    <x v="35"/>
  </r>
  <r>
    <x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95.740740740740748"/>
    <x v="4"/>
    <x v="35"/>
  </r>
  <r>
    <x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59.460317460317462"/>
    <x v="4"/>
    <x v="35"/>
  </r>
  <r>
    <x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55.769230769230766"/>
    <x v="4"/>
    <x v="35"/>
  </r>
  <r>
    <x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30.076923076923077"/>
    <x v="4"/>
    <x v="35"/>
  </r>
  <r>
    <x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88.438596491228068"/>
    <x v="4"/>
    <x v="35"/>
  </r>
  <r>
    <x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64.032786885245898"/>
    <x v="4"/>
    <x v="35"/>
  </r>
  <r>
    <x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60.153846153846153"/>
    <x v="4"/>
    <x v="35"/>
  </r>
  <r>
    <x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49.194029850746269"/>
    <x v="4"/>
    <x v="35"/>
  </r>
  <r>
    <x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165.16216216216216"/>
    <x v="4"/>
    <x v="35"/>
  </r>
  <r>
    <x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43.621621621621621"/>
    <x v="4"/>
    <x v="35"/>
  </r>
  <r>
    <x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43.7"/>
    <x v="4"/>
    <x v="35"/>
  </r>
  <r>
    <x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67.419642857142861"/>
    <x v="4"/>
    <x v="35"/>
  </r>
  <r>
    <x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177.5"/>
    <x v="4"/>
    <x v="35"/>
  </r>
  <r>
    <x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38.883333333333333"/>
    <x v="4"/>
    <x v="35"/>
  </r>
  <r>
    <x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54.985074626865675"/>
    <x v="4"/>
    <x v="35"/>
  </r>
  <r>
    <x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61.342857142857142"/>
    <x v="4"/>
    <x v="35"/>
  </r>
  <r>
    <x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23.117647058823529"/>
    <x v="4"/>
    <x v="35"/>
  </r>
  <r>
    <x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29.611111111111111"/>
    <x v="4"/>
    <x v="35"/>
  </r>
  <r>
    <x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5.611111111111114"/>
    <x v="4"/>
    <x v="35"/>
  </r>
  <r>
    <x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35.6"/>
    <x v="4"/>
    <x v="35"/>
  </r>
  <r>
    <x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143"/>
    <x v="4"/>
    <x v="35"/>
  </r>
  <r>
    <x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e v="#DIV/0!"/>
    <x v="7"/>
    <x v="19"/>
  </r>
  <r>
    <x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25"/>
    <x v="7"/>
    <x v="19"/>
  </r>
  <r>
    <x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e v="#DIV/0!"/>
    <x v="7"/>
    <x v="19"/>
  </r>
  <r>
    <x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e v="#DIV/0!"/>
    <x v="7"/>
    <x v="19"/>
  </r>
  <r>
    <x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00"/>
    <x v="7"/>
    <x v="19"/>
  </r>
  <r>
    <x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e v="#DIV/0!"/>
    <x v="7"/>
    <x v="19"/>
  </r>
  <r>
    <x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60"/>
    <x v="7"/>
    <x v="19"/>
  </r>
  <r>
    <x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50"/>
    <x v="7"/>
    <x v="19"/>
  </r>
  <r>
    <x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2.5"/>
    <x v="7"/>
    <x v="19"/>
  </r>
  <r>
    <x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29.5"/>
    <x v="7"/>
    <x v="19"/>
  </r>
  <r>
    <x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62.5"/>
    <x v="7"/>
    <x v="19"/>
  </r>
  <r>
    <x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e v="#DIV/0!"/>
    <x v="7"/>
    <x v="19"/>
  </r>
  <r>
    <x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e v="#DIV/0!"/>
    <x v="7"/>
    <x v="19"/>
  </r>
  <r>
    <x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e v="#DIV/0!"/>
    <x v="7"/>
    <x v="19"/>
  </r>
  <r>
    <x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e v="#DIV/0!"/>
    <x v="7"/>
    <x v="19"/>
  </r>
  <r>
    <x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e v="#DIV/0!"/>
    <x v="7"/>
    <x v="19"/>
  </r>
  <r>
    <x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e v="#DIV/0!"/>
    <x v="7"/>
    <x v="19"/>
  </r>
  <r>
    <x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e v="#DIV/0!"/>
    <x v="7"/>
    <x v="19"/>
  </r>
  <r>
    <x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23.083333333333332"/>
    <x v="7"/>
    <x v="19"/>
  </r>
  <r>
    <x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25.5"/>
    <x v="7"/>
    <x v="19"/>
  </r>
  <r>
    <x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48.18181818181818"/>
    <x v="7"/>
    <x v="19"/>
  </r>
  <r>
    <x v="2582"/>
    <x v="2581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"/>
    <x v="7"/>
    <x v="19"/>
  </r>
  <r>
    <x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1"/>
    <x v="7"/>
    <x v="19"/>
  </r>
  <r>
    <x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e v="#DIV/0!"/>
    <x v="7"/>
    <x v="19"/>
  </r>
  <r>
    <x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50"/>
    <x v="7"/>
    <x v="19"/>
  </r>
  <r>
    <x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5"/>
    <x v="7"/>
    <x v="19"/>
  </r>
  <r>
    <x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02.83333333333334"/>
    <x v="7"/>
    <x v="19"/>
  </r>
  <r>
    <x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29.125"/>
    <x v="7"/>
    <x v="19"/>
  </r>
  <r>
    <x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5"/>
    <x v="7"/>
    <x v="19"/>
  </r>
  <r>
    <x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e v="#DIV/0!"/>
    <x v="7"/>
    <x v="19"/>
  </r>
  <r>
    <x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13"/>
    <x v="7"/>
    <x v="19"/>
  </r>
  <r>
    <x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50"/>
    <x v="7"/>
    <x v="19"/>
  </r>
  <r>
    <x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e v="#DIV/0!"/>
    <x v="7"/>
    <x v="19"/>
  </r>
  <r>
    <x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"/>
    <x v="7"/>
    <x v="19"/>
  </r>
  <r>
    <x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96.05263157894737"/>
    <x v="7"/>
    <x v="19"/>
  </r>
  <r>
    <x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305.77777777777777"/>
    <x v="7"/>
    <x v="19"/>
  </r>
  <r>
    <x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12.142857142857142"/>
    <x v="7"/>
    <x v="19"/>
  </r>
  <r>
    <x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83.571428571428569"/>
    <x v="7"/>
    <x v="19"/>
  </r>
  <r>
    <x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18"/>
    <x v="7"/>
    <x v="19"/>
  </r>
  <r>
    <x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115.53333333333333"/>
    <x v="7"/>
    <x v="19"/>
  </r>
  <r>
    <x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21.900662251655628"/>
    <x v="2"/>
    <x v="36"/>
  </r>
  <r>
    <x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80.022494887525568"/>
    <x v="2"/>
    <x v="36"/>
  </r>
  <r>
    <x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35.520000000000003"/>
    <x v="2"/>
    <x v="36"/>
  </r>
  <r>
    <x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64.933333333333323"/>
    <x v="2"/>
    <x v="36"/>
  </r>
  <r>
    <x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60.965703745743475"/>
    <x v="2"/>
    <x v="36"/>
  </r>
  <r>
    <x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1.444155844155844"/>
    <x v="2"/>
    <x v="36"/>
  </r>
  <r>
    <x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81.949748743718587"/>
    <x v="2"/>
    <x v="36"/>
  </r>
  <r>
    <x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58.92763157894737"/>
    <x v="2"/>
    <x v="36"/>
  </r>
  <r>
    <x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57.29347633136095"/>
    <x v="2"/>
    <x v="36"/>
  </r>
  <r>
    <x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55.758509532062391"/>
    <x v="2"/>
    <x v="36"/>
  </r>
  <r>
    <x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83.802893802893806"/>
    <x v="2"/>
    <x v="36"/>
  </r>
  <r>
    <x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58.422210884353746"/>
    <x v="2"/>
    <x v="36"/>
  </r>
  <r>
    <x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270.57142857142856"/>
    <x v="2"/>
    <x v="36"/>
  </r>
  <r>
    <x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07.1"/>
    <x v="2"/>
    <x v="36"/>
  </r>
  <r>
    <x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47.180555555555557"/>
    <x v="2"/>
    <x v="36"/>
  </r>
  <r>
    <x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120.30882352941177"/>
    <x v="2"/>
    <x v="36"/>
  </r>
  <r>
    <x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27.59748427672956"/>
    <x v="2"/>
    <x v="36"/>
  </r>
  <r>
    <x v="2618"/>
    <x v="2617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205.2987012987013"/>
    <x v="2"/>
    <x v="36"/>
  </r>
  <r>
    <x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35.547169811320757"/>
    <x v="2"/>
    <x v="36"/>
  </r>
  <r>
    <x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74.639488409272587"/>
    <x v="2"/>
    <x v="36"/>
  </r>
  <r>
    <x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47.058064516129029"/>
    <x v="2"/>
    <x v="36"/>
  </r>
  <r>
    <x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26.591351351351353"/>
    <x v="2"/>
    <x v="36"/>
  </r>
  <r>
    <x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36.774193548387096"/>
    <x v="2"/>
    <x v="36"/>
  </r>
  <r>
    <x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1.820544982698959"/>
    <x v="2"/>
    <x v="36"/>
  </r>
  <r>
    <x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7.576923076923077"/>
    <x v="2"/>
    <x v="36"/>
  </r>
  <r>
    <x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56"/>
    <x v="2"/>
    <x v="36"/>
  </r>
  <r>
    <x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21.555555555555557"/>
    <x v="2"/>
    <x v="36"/>
  </r>
  <r>
    <x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44.095238095238095"/>
    <x v="2"/>
    <x v="36"/>
  </r>
  <r>
    <x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63.87"/>
    <x v="2"/>
    <x v="36"/>
  </r>
  <r>
    <x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38.987654320987652"/>
    <x v="2"/>
    <x v="36"/>
  </r>
  <r>
    <x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80.185489510489504"/>
    <x v="2"/>
    <x v="36"/>
  </r>
  <r>
    <x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.904761904761905"/>
    <x v="2"/>
    <x v="36"/>
  </r>
  <r>
    <x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89.100502512562812"/>
    <x v="2"/>
    <x v="36"/>
  </r>
  <r>
    <x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39.44"/>
    <x v="2"/>
    <x v="36"/>
  </r>
  <r>
    <x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36.9047619047619"/>
    <x v="2"/>
    <x v="36"/>
  </r>
  <r>
    <x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37.46"/>
    <x v="2"/>
    <x v="36"/>
  </r>
  <r>
    <x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31.96153846153846"/>
    <x v="2"/>
    <x v="36"/>
  </r>
  <r>
    <x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25.214285714285715"/>
    <x v="2"/>
    <x v="36"/>
  </r>
  <r>
    <x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10.040816326530612"/>
    <x v="2"/>
    <x v="36"/>
  </r>
  <r>
    <x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45.94202898550725"/>
    <x v="2"/>
    <x v="36"/>
  </r>
  <r>
    <x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5"/>
    <x v="2"/>
    <x v="36"/>
  </r>
  <r>
    <x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e v="#DIV/0!"/>
    <x v="2"/>
    <x v="36"/>
  </r>
  <r>
    <x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223.58248500999335"/>
    <x v="2"/>
    <x v="36"/>
  </r>
  <r>
    <x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39.480769230769234"/>
    <x v="2"/>
    <x v="36"/>
  </r>
  <r>
    <x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91.304347826086953"/>
    <x v="2"/>
    <x v="36"/>
  </r>
  <r>
    <x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78.666205607476627"/>
    <x v="2"/>
    <x v="36"/>
  </r>
  <r>
    <x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12"/>
    <x v="2"/>
    <x v="36"/>
  </r>
  <r>
    <x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17.666666666666668"/>
    <x v="2"/>
    <x v="36"/>
  </r>
  <r>
    <x v="2649"/>
    <x v="2648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1.333333333333336"/>
    <x v="2"/>
    <x v="36"/>
  </r>
  <r>
    <x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71.599999999999994"/>
    <x v="2"/>
    <x v="36"/>
  </r>
  <r>
    <x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307.8235294117647"/>
    <x v="2"/>
    <x v="36"/>
  </r>
  <r>
    <x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80.454545454545453"/>
    <x v="2"/>
    <x v="36"/>
  </r>
  <r>
    <x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83.942857142857136"/>
    <x v="2"/>
    <x v="36"/>
  </r>
  <r>
    <x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8.5"/>
    <x v="2"/>
    <x v="36"/>
  </r>
  <r>
    <x v="2655"/>
    <x v="2654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73.372093023255815"/>
    <x v="2"/>
    <x v="36"/>
  </r>
  <r>
    <x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112.86184210526316"/>
    <x v="2"/>
    <x v="36"/>
  </r>
  <r>
    <x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95.277627118644077"/>
    <x v="2"/>
    <x v="36"/>
  </r>
  <r>
    <x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22.75"/>
    <x v="2"/>
    <x v="36"/>
  </r>
  <r>
    <x v="2659"/>
    <x v="2658"/>
    <s v="test"/>
    <n v="49000"/>
    <n v="1333"/>
    <x v="1"/>
    <x v="0"/>
    <s v="USD"/>
    <n v="1429321210"/>
    <n v="1426729210"/>
    <b v="0"/>
    <n v="10"/>
    <b v="0"/>
    <x v="36"/>
    <n v="2.720408163265306E-2"/>
    <n v="133.30000000000001"/>
    <x v="2"/>
    <x v="36"/>
  </r>
  <r>
    <x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3.8"/>
    <x v="2"/>
    <x v="36"/>
  </r>
  <r>
    <x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85.75"/>
    <x v="2"/>
    <x v="37"/>
  </r>
  <r>
    <x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267"/>
    <x v="2"/>
    <x v="37"/>
  </r>
  <r>
    <x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373.55803571428572"/>
    <x v="2"/>
    <x v="37"/>
  </r>
  <r>
    <x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74.03846153846155"/>
    <x v="2"/>
    <x v="37"/>
  </r>
  <r>
    <x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93.695652173913047"/>
    <x v="2"/>
    <x v="37"/>
  </r>
  <r>
    <x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77.327718446601949"/>
    <x v="2"/>
    <x v="37"/>
  </r>
  <r>
    <x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92.222222222222229"/>
    <x v="2"/>
    <x v="37"/>
  </r>
  <r>
    <x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60.964285714285715"/>
    <x v="2"/>
    <x v="37"/>
  </r>
  <r>
    <x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91"/>
    <x v="2"/>
    <x v="37"/>
  </r>
  <r>
    <x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41.583333333333336"/>
    <x v="2"/>
    <x v="37"/>
  </r>
  <r>
    <x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33.761904761904759"/>
    <x v="2"/>
    <x v="37"/>
  </r>
  <r>
    <x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70.61702127659575"/>
    <x v="2"/>
    <x v="37"/>
  </r>
  <r>
    <x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167.15151515151516"/>
    <x v="2"/>
    <x v="37"/>
  </r>
  <r>
    <x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128.61988304093566"/>
    <x v="2"/>
    <x v="37"/>
  </r>
  <r>
    <x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65.41379310344827"/>
    <x v="2"/>
    <x v="37"/>
  </r>
  <r>
    <x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17.55555555555556"/>
    <x v="2"/>
    <x v="37"/>
  </r>
  <r>
    <x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126.48148148148148"/>
    <x v="2"/>
    <x v="37"/>
  </r>
  <r>
    <x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550"/>
    <x v="2"/>
    <x v="37"/>
  </r>
  <r>
    <x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4"/>
    <x v="2"/>
    <x v="37"/>
  </r>
  <r>
    <x v="2680"/>
    <x v="2679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69"/>
    <x v="2"/>
    <x v="37"/>
  </r>
  <r>
    <x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27.5"/>
    <x v="7"/>
    <x v="19"/>
  </r>
  <r>
    <x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84.9"/>
    <x v="7"/>
    <x v="19"/>
  </r>
  <r>
    <x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12"/>
    <x v="7"/>
    <x v="19"/>
  </r>
  <r>
    <x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200"/>
    <x v="7"/>
    <x v="19"/>
  </r>
  <r>
    <x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0"/>
    <x v="7"/>
    <x v="19"/>
  </r>
  <r>
    <x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e v="#DIV/0!"/>
    <x v="7"/>
    <x v="19"/>
  </r>
  <r>
    <x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e v="#DIV/0!"/>
    <x v="7"/>
    <x v="19"/>
  </r>
  <r>
    <x v="2688"/>
    <x v="2687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5.2857142857142856"/>
    <x v="7"/>
    <x v="19"/>
  </r>
  <r>
    <x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"/>
    <x v="7"/>
    <x v="19"/>
  </r>
  <r>
    <x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72.762711864406782"/>
    <x v="7"/>
    <x v="19"/>
  </r>
  <r>
    <x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17.5"/>
    <x v="7"/>
    <x v="19"/>
  </r>
  <r>
    <x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25"/>
    <x v="7"/>
    <x v="19"/>
  </r>
  <r>
    <x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13.333333333333334"/>
    <x v="7"/>
    <x v="19"/>
  </r>
  <r>
    <x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"/>
    <x v="7"/>
    <x v="19"/>
  </r>
  <r>
    <x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23.666666666666668"/>
    <x v="7"/>
    <x v="19"/>
  </r>
  <r>
    <x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89.21052631578948"/>
    <x v="7"/>
    <x v="19"/>
  </r>
  <r>
    <x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116.55769230769231"/>
    <x v="7"/>
    <x v="19"/>
  </r>
  <r>
    <x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13.005000000000001"/>
    <x v="7"/>
    <x v="19"/>
  </r>
  <r>
    <x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e v="#DIV/0!"/>
    <x v="7"/>
    <x v="19"/>
  </r>
  <r>
    <x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17.5"/>
    <x v="7"/>
    <x v="19"/>
  </r>
  <r>
    <x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4.130434782608695"/>
    <x v="1"/>
    <x v="38"/>
  </r>
  <r>
    <x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132.34615384615384"/>
    <x v="1"/>
    <x v="38"/>
  </r>
  <r>
    <x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922.22222222222217"/>
    <x v="1"/>
    <x v="38"/>
  </r>
  <r>
    <x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163.57142857142858"/>
    <x v="1"/>
    <x v="38"/>
  </r>
  <r>
    <x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217.375"/>
    <x v="1"/>
    <x v="38"/>
  </r>
  <r>
    <x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149.44486692015209"/>
    <x v="1"/>
    <x v="38"/>
  </r>
  <r>
    <x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71.237487309644663"/>
    <x v="1"/>
    <x v="38"/>
  </r>
  <r>
    <x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44.464318398474738"/>
    <x v="1"/>
    <x v="38"/>
  </r>
  <r>
    <x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164.94480519480518"/>
    <x v="1"/>
    <x v="38"/>
  </r>
  <r>
    <x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84.871516544117654"/>
    <x v="1"/>
    <x v="38"/>
  </r>
  <r>
    <x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53.945205479452056"/>
    <x v="1"/>
    <x v="38"/>
  </r>
  <r>
    <x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50.531468531468533"/>
    <x v="1"/>
    <x v="38"/>
  </r>
  <r>
    <x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8.00140845070422"/>
    <x v="1"/>
    <x v="38"/>
  </r>
  <r>
    <x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95.373770491803285"/>
    <x v="1"/>
    <x v="38"/>
  </r>
  <r>
    <x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57.631016333938291"/>
    <x v="1"/>
    <x v="38"/>
  </r>
  <r>
    <x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64.160481283422456"/>
    <x v="1"/>
    <x v="38"/>
  </r>
  <r>
    <x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92.387692307692305"/>
    <x v="1"/>
    <x v="38"/>
  </r>
  <r>
    <x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125.97972972972973"/>
    <x v="1"/>
    <x v="38"/>
  </r>
  <r>
    <x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94.637681159420296"/>
    <x v="1"/>
    <x v="38"/>
  </r>
  <r>
    <x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170.69942196531792"/>
    <x v="1"/>
    <x v="38"/>
  </r>
  <r>
    <x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40.762081784386616"/>
    <x v="2"/>
    <x v="30"/>
  </r>
  <r>
    <x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68.254054054054052"/>
    <x v="2"/>
    <x v="30"/>
  </r>
  <r>
    <x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95.48863636363636"/>
    <x v="2"/>
    <x v="30"/>
  </r>
  <r>
    <x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7.1902649656526005"/>
    <x v="2"/>
    <x v="30"/>
  </r>
  <r>
    <x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511.65486725663715"/>
    <x v="2"/>
    <x v="30"/>
  </r>
  <r>
    <x v="2726"/>
    <x v="2725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261.74504950495049"/>
    <x v="2"/>
    <x v="30"/>
  </r>
  <r>
    <x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69.760961810466767"/>
    <x v="2"/>
    <x v="30"/>
  </r>
  <r>
    <x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77.229591836734699"/>
    <x v="2"/>
    <x v="30"/>
  </r>
  <r>
    <x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340.56521739130437"/>
    <x v="2"/>
    <x v="30"/>
  </r>
  <r>
    <x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67.417903225806455"/>
    <x v="2"/>
    <x v="30"/>
  </r>
  <r>
    <x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845.70270270270271"/>
    <x v="2"/>
    <x v="30"/>
  </r>
  <r>
    <x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7.191780821917803"/>
    <x v="2"/>
    <x v="30"/>
  </r>
  <r>
    <x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451.84033613445376"/>
    <x v="2"/>
    <x v="30"/>
  </r>
  <r>
    <x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138.66871165644173"/>
    <x v="2"/>
    <x v="30"/>
  </r>
  <r>
    <x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21.640147492625371"/>
    <x v="2"/>
    <x v="30"/>
  </r>
  <r>
    <x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169.51724137931035"/>
    <x v="2"/>
    <x v="30"/>
  </r>
  <r>
    <x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161.88210526315791"/>
    <x v="2"/>
    <x v="30"/>
  </r>
  <r>
    <x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493.13333333333333"/>
    <x v="2"/>
    <x v="30"/>
  </r>
  <r>
    <x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22.120418848167539"/>
    <x v="2"/>
    <x v="30"/>
  </r>
  <r>
    <x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18.235294117647058"/>
    <x v="2"/>
    <x v="30"/>
  </r>
  <r>
    <x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8.75"/>
    <x v="3"/>
    <x v="39"/>
  </r>
  <r>
    <x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40.611111111111114"/>
    <x v="3"/>
    <x v="39"/>
  </r>
  <r>
    <x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e v="#DIV/0!"/>
    <x v="3"/>
    <x v="39"/>
  </r>
  <r>
    <x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37.954545454545453"/>
    <x v="3"/>
    <x v="39"/>
  </r>
  <r>
    <x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35.734693877551024"/>
    <x v="3"/>
    <x v="39"/>
  </r>
  <r>
    <x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42.157894736842103"/>
    <x v="3"/>
    <x v="39"/>
  </r>
  <r>
    <x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5"/>
    <x v="3"/>
    <x v="39"/>
  </r>
  <r>
    <x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13.25"/>
    <x v="3"/>
    <x v="39"/>
  </r>
  <r>
    <x v="2749"/>
    <x v="2748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55"/>
    <x v="3"/>
    <x v="39"/>
  </r>
  <r>
    <x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e v="#DIV/0!"/>
    <x v="3"/>
    <x v="39"/>
  </r>
  <r>
    <x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e v="#DIV/0!"/>
    <x v="3"/>
    <x v="39"/>
  </r>
  <r>
    <x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39.285714285714285"/>
    <x v="3"/>
    <x v="39"/>
  </r>
  <r>
    <x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47.5"/>
    <x v="3"/>
    <x v="39"/>
  </r>
  <r>
    <x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e v="#DIV/0!"/>
    <x v="3"/>
    <x v="39"/>
  </r>
  <r>
    <x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17.333333333333332"/>
    <x v="3"/>
    <x v="39"/>
  </r>
  <r>
    <x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31.757575757575758"/>
    <x v="3"/>
    <x v="39"/>
  </r>
  <r>
    <x v="2757"/>
    <x v="2756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5"/>
    <x v="3"/>
    <x v="39"/>
  </r>
  <r>
    <x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39"/>
    <x v="3"/>
    <x v="39"/>
  </r>
  <r>
    <x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52.5"/>
    <x v="3"/>
    <x v="39"/>
  </r>
  <r>
    <x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e v="#DIV/0!"/>
    <x v="3"/>
    <x v="39"/>
  </r>
  <r>
    <x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9"/>
    <x v="3"/>
    <x v="39"/>
  </r>
  <r>
    <x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25"/>
    <x v="3"/>
    <x v="39"/>
  </r>
  <r>
    <x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30"/>
    <x v="3"/>
    <x v="39"/>
  </r>
  <r>
    <x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11.25"/>
    <x v="3"/>
    <x v="39"/>
  </r>
  <r>
    <x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e v="#DIV/0!"/>
    <x v="3"/>
    <x v="39"/>
  </r>
  <r>
    <x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25"/>
    <x v="3"/>
    <x v="39"/>
  </r>
  <r>
    <x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11.333333333333334"/>
    <x v="3"/>
    <x v="39"/>
  </r>
  <r>
    <x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29.470588235294116"/>
    <x v="3"/>
    <x v="39"/>
  </r>
  <r>
    <x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1"/>
    <x v="3"/>
    <x v="39"/>
  </r>
  <r>
    <x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63.098484848484851"/>
    <x v="3"/>
    <x v="39"/>
  </r>
  <r>
    <x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e v="#DIV/0!"/>
    <x v="3"/>
    <x v="39"/>
  </r>
  <r>
    <x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e v="#DIV/0!"/>
    <x v="3"/>
    <x v="39"/>
  </r>
  <r>
    <x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"/>
    <x v="3"/>
    <x v="39"/>
  </r>
  <r>
    <x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43.846153846153847"/>
    <x v="3"/>
    <x v="39"/>
  </r>
  <r>
    <x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75"/>
    <x v="3"/>
    <x v="39"/>
  </r>
  <r>
    <x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45.972222222222221"/>
    <x v="3"/>
    <x v="39"/>
  </r>
  <r>
    <x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0"/>
    <x v="3"/>
    <x v="39"/>
  </r>
  <r>
    <x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.666666666666671"/>
    <x v="3"/>
    <x v="39"/>
  </r>
  <r>
    <x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53"/>
    <x v="3"/>
    <x v="39"/>
  </r>
  <r>
    <x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e v="#DIV/0!"/>
    <x v="3"/>
    <x v="39"/>
  </r>
  <r>
    <x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47"/>
    <x v="1"/>
    <x v="6"/>
  </r>
  <r>
    <x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66.666666666666671"/>
    <x v="1"/>
    <x v="6"/>
  </r>
  <r>
    <x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18.770491803278688"/>
    <x v="1"/>
    <x v="6"/>
  </r>
  <r>
    <x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66.111111111111114"/>
    <x v="1"/>
    <x v="6"/>
  </r>
  <r>
    <x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36.859154929577464"/>
    <x v="1"/>
    <x v="6"/>
  </r>
  <r>
    <x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39.810810810810814"/>
    <x v="1"/>
    <x v="6"/>
  </r>
  <r>
    <x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1.5"/>
    <x v="1"/>
    <x v="6"/>
  </r>
  <r>
    <x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102.5"/>
    <x v="1"/>
    <x v="6"/>
  </r>
  <r>
    <x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126.45833333333333"/>
    <x v="1"/>
    <x v="6"/>
  </r>
  <r>
    <x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47.878787878787875"/>
    <x v="1"/>
    <x v="6"/>
  </r>
  <r>
    <x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73.214285714285708"/>
    <x v="1"/>
    <x v="6"/>
  </r>
  <r>
    <x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89.666666666666671"/>
    <x v="1"/>
    <x v="6"/>
  </r>
  <r>
    <x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51.4623287671233"/>
    <x v="1"/>
    <x v="6"/>
  </r>
  <r>
    <x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25"/>
    <x v="1"/>
    <x v="6"/>
  </r>
  <r>
    <x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36.5"/>
    <x v="1"/>
    <x v="6"/>
  </r>
  <r>
    <x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44"/>
    <x v="1"/>
    <x v="6"/>
  </r>
  <r>
    <x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87.357553191489373"/>
    <x v="1"/>
    <x v="6"/>
  </r>
  <r>
    <x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36.474820143884891"/>
    <x v="1"/>
    <x v="6"/>
  </r>
  <r>
    <x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44.859538461538463"/>
    <x v="1"/>
    <x v="6"/>
  </r>
  <r>
    <x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2.903225806451616"/>
    <x v="1"/>
    <x v="6"/>
  </r>
  <r>
    <x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51.230769230769234"/>
    <x v="1"/>
    <x v="6"/>
  </r>
  <r>
    <x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33.944444444444443"/>
    <x v="1"/>
    <x v="6"/>
  </r>
  <r>
    <x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90.744680851063833"/>
    <x v="1"/>
    <x v="6"/>
  </r>
  <r>
    <x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50"/>
    <x v="1"/>
    <x v="6"/>
  </r>
  <r>
    <x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24.444444444444443"/>
    <x v="1"/>
    <x v="6"/>
  </r>
  <r>
    <x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44.25"/>
    <x v="1"/>
    <x v="6"/>
  </r>
  <r>
    <x v="2807"/>
    <x v="2806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67.741935483870961"/>
    <x v="1"/>
    <x v="6"/>
  </r>
  <r>
    <x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65.376811594202906"/>
    <x v="1"/>
    <x v="6"/>
  </r>
  <r>
    <x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121.9047619047619"/>
    <x v="1"/>
    <x v="6"/>
  </r>
  <r>
    <x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47.456140350877192"/>
    <x v="1"/>
    <x v="6"/>
  </r>
  <r>
    <x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92.842592592592595"/>
    <x v="1"/>
    <x v="6"/>
  </r>
  <r>
    <x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68.253012048192772"/>
    <x v="1"/>
    <x v="6"/>
  </r>
  <r>
    <x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37.209583333333335"/>
    <x v="1"/>
    <x v="6"/>
  </r>
  <r>
    <x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5.25"/>
    <x v="1"/>
    <x v="6"/>
  </r>
  <r>
    <x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43.214285714285715"/>
    <x v="1"/>
    <x v="6"/>
  </r>
  <r>
    <x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25.130177514792898"/>
    <x v="1"/>
    <x v="6"/>
  </r>
  <r>
    <x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23.636363636363637"/>
    <x v="1"/>
    <x v="6"/>
  </r>
  <r>
    <x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03.95098039215686"/>
    <x v="1"/>
    <x v="6"/>
  </r>
  <r>
    <x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50.384615384615387"/>
    <x v="1"/>
    <x v="6"/>
  </r>
  <r>
    <x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13.6"/>
    <x v="1"/>
    <x v="6"/>
  </r>
  <r>
    <x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28.571428571428573"/>
    <x v="1"/>
    <x v="6"/>
  </r>
  <r>
    <x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63.829787234042556"/>
    <x v="1"/>
    <x v="6"/>
  </r>
  <r>
    <x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8.8571428571428577"/>
    <x v="1"/>
    <x v="6"/>
  </r>
  <r>
    <x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50.666666666666664"/>
    <x v="1"/>
    <x v="6"/>
  </r>
  <r>
    <x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60.784313725490193"/>
    <x v="1"/>
    <x v="6"/>
  </r>
  <r>
    <x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113.42105263157895"/>
    <x v="1"/>
    <x v="6"/>
  </r>
  <r>
    <x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104.56521739130434"/>
    <x v="1"/>
    <x v="6"/>
  </r>
  <r>
    <x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98.30927835051547"/>
    <x v="1"/>
    <x v="6"/>
  </r>
  <r>
    <x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35.039473684210527"/>
    <x v="1"/>
    <x v="6"/>
  </r>
  <r>
    <x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272.72727272727275"/>
    <x v="1"/>
    <x v="6"/>
  </r>
  <r>
    <x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63.846153846153847"/>
    <x v="1"/>
    <x v="6"/>
  </r>
  <r>
    <x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30.189368421052631"/>
    <x v="1"/>
    <x v="6"/>
  </r>
  <r>
    <x v="2833"/>
    <x v="2832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83.51428571428572"/>
    <x v="1"/>
    <x v="6"/>
  </r>
  <r>
    <x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4.761904761904759"/>
    <x v="1"/>
    <x v="6"/>
  </r>
  <r>
    <x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20.118172043010752"/>
    <x v="1"/>
    <x v="6"/>
  </r>
  <r>
    <x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44.090909090909093"/>
    <x v="1"/>
    <x v="6"/>
  </r>
  <r>
    <x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40.476190476190474"/>
    <x v="1"/>
    <x v="6"/>
  </r>
  <r>
    <x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44.537037037037038"/>
    <x v="1"/>
    <x v="6"/>
  </r>
  <r>
    <x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125.80645161290323"/>
    <x v="1"/>
    <x v="6"/>
  </r>
  <r>
    <x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9.696969696969695"/>
    <x v="1"/>
    <x v="6"/>
  </r>
  <r>
    <x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0"/>
    <x v="1"/>
    <x v="6"/>
  </r>
  <r>
    <x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e v="#DIV/0!"/>
    <x v="1"/>
    <x v="6"/>
  </r>
  <r>
    <x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e v="#DIV/0!"/>
    <x v="1"/>
    <x v="6"/>
  </r>
  <r>
    <x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30"/>
    <x v="1"/>
    <x v="6"/>
  </r>
  <r>
    <x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60.666666666666664"/>
    <x v="1"/>
    <x v="6"/>
  </r>
  <r>
    <x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e v="#DIV/0!"/>
    <x v="1"/>
    <x v="6"/>
  </r>
  <r>
    <x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e v="#DIV/0!"/>
    <x v="1"/>
    <x v="6"/>
  </r>
  <r>
    <x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23.333333333333332"/>
    <x v="1"/>
    <x v="6"/>
  </r>
  <r>
    <x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5"/>
    <x v="1"/>
    <x v="6"/>
  </r>
  <r>
    <x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23.923076923076923"/>
    <x v="1"/>
    <x v="6"/>
  </r>
  <r>
    <x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e v="#DIV/0!"/>
    <x v="1"/>
    <x v="6"/>
  </r>
  <r>
    <x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15.833333333333334"/>
    <x v="1"/>
    <x v="6"/>
  </r>
  <r>
    <x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e v="#DIV/0!"/>
    <x v="1"/>
    <x v="6"/>
  </r>
  <r>
    <x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29.785714285714285"/>
    <x v="1"/>
    <x v="6"/>
  </r>
  <r>
    <x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60"/>
    <x v="1"/>
    <x v="6"/>
  </r>
  <r>
    <x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4.333333333333332"/>
    <x v="1"/>
    <x v="6"/>
  </r>
  <r>
    <x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500"/>
    <x v="1"/>
    <x v="6"/>
  </r>
  <r>
    <x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e v="#DIV/0!"/>
    <x v="1"/>
    <x v="6"/>
  </r>
  <r>
    <x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35"/>
    <x v="1"/>
    <x v="6"/>
  </r>
  <r>
    <x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29.555555555555557"/>
    <x v="1"/>
    <x v="6"/>
  </r>
  <r>
    <x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26.666666666666668"/>
    <x v="1"/>
    <x v="6"/>
  </r>
  <r>
    <x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18.333333333333332"/>
    <x v="1"/>
    <x v="6"/>
  </r>
  <r>
    <x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20"/>
    <x v="1"/>
    <x v="6"/>
  </r>
  <r>
    <x v="2864"/>
    <x v="2863"/>
    <s v="Accessible, original theatre for all!"/>
    <n v="2500"/>
    <n v="40"/>
    <x v="2"/>
    <x v="1"/>
    <s v="GBP"/>
    <n v="1437139080"/>
    <n v="1434552207"/>
    <b v="0"/>
    <n v="3"/>
    <b v="0"/>
    <x v="6"/>
    <n v="1.6E-2"/>
    <n v="13.333333333333334"/>
    <x v="1"/>
    <x v="6"/>
  </r>
  <r>
    <x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e v="#DIV/0!"/>
    <x v="1"/>
    <x v="6"/>
  </r>
  <r>
    <x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22.5"/>
    <x v="1"/>
    <x v="6"/>
  </r>
  <r>
    <x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50.4"/>
    <x v="1"/>
    <x v="6"/>
  </r>
  <r>
    <x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105.02933333333334"/>
    <x v="1"/>
    <x v="6"/>
  </r>
  <r>
    <x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35.4"/>
    <x v="1"/>
    <x v="6"/>
  </r>
  <r>
    <x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83.333333333333329"/>
    <x v="1"/>
    <x v="6"/>
  </r>
  <r>
    <x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35.92307692307692"/>
    <x v="1"/>
    <x v="6"/>
  </r>
  <r>
    <x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e v="#DIV/0!"/>
    <x v="1"/>
    <x v="6"/>
  </r>
  <r>
    <x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19.125"/>
    <x v="1"/>
    <x v="6"/>
  </r>
  <r>
    <x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90.333333333333329"/>
    <x v="1"/>
    <x v="6"/>
  </r>
  <r>
    <x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2.3333333333333335"/>
    <x v="1"/>
    <x v="6"/>
  </r>
  <r>
    <x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e v="#DIV/0!"/>
    <x v="1"/>
    <x v="6"/>
  </r>
  <r>
    <x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108.33333333333333"/>
    <x v="1"/>
    <x v="6"/>
  </r>
  <r>
    <x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15.75"/>
    <x v="1"/>
    <x v="6"/>
  </r>
  <r>
    <x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29"/>
    <x v="1"/>
    <x v="6"/>
  </r>
  <r>
    <x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96.551724137931032"/>
    <x v="1"/>
    <x v="6"/>
  </r>
  <r>
    <x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e v="#DIV/0!"/>
    <x v="1"/>
    <x v="6"/>
  </r>
  <r>
    <x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63"/>
    <x v="1"/>
    <x v="6"/>
  </r>
  <r>
    <x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381.6"/>
    <x v="1"/>
    <x v="6"/>
  </r>
  <r>
    <x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46.25"/>
    <x v="1"/>
    <x v="6"/>
  </r>
  <r>
    <x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6"/>
    <x v="1"/>
    <x v="6"/>
  </r>
  <r>
    <x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0"/>
    <x v="1"/>
    <x v="6"/>
  </r>
  <r>
    <x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5"/>
    <x v="1"/>
    <x v="6"/>
  </r>
  <r>
    <x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e v="#DIV/0!"/>
    <x v="1"/>
    <x v="6"/>
  </r>
  <r>
    <x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81.571428571428569"/>
    <x v="1"/>
    <x v="6"/>
  </r>
  <r>
    <x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7"/>
    <x v="1"/>
    <x v="6"/>
  </r>
  <r>
    <x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27.3"/>
    <x v="1"/>
    <x v="6"/>
  </r>
  <r>
    <x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29.411764705882351"/>
    <x v="1"/>
    <x v="6"/>
  </r>
  <r>
    <x v="2893"/>
    <x v="2892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12.5"/>
    <x v="1"/>
    <x v="6"/>
  </r>
  <r>
    <x v="2894"/>
    <x v="2893"/>
    <s v="This Is A Story About A Woman A Man And A Woman"/>
    <n v="50000"/>
    <n v="0"/>
    <x v="2"/>
    <x v="0"/>
    <s v="USD"/>
    <n v="1428100815"/>
    <n v="1422920415"/>
    <b v="0"/>
    <n v="0"/>
    <b v="0"/>
    <x v="6"/>
    <n v="0"/>
    <e v="#DIV/0!"/>
    <x v="1"/>
    <x v="6"/>
  </r>
  <r>
    <x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5.75"/>
    <x v="1"/>
    <x v="6"/>
  </r>
  <r>
    <x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52.083333333333336"/>
    <x v="1"/>
    <x v="6"/>
  </r>
  <r>
    <x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183.33333333333334"/>
    <x v="1"/>
    <x v="6"/>
  </r>
  <r>
    <x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26.333333333333332"/>
    <x v="1"/>
    <x v="6"/>
  </r>
  <r>
    <x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e v="#DIV/0!"/>
    <x v="1"/>
    <x v="6"/>
  </r>
  <r>
    <x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486.42857142857144"/>
    <x v="1"/>
    <x v="6"/>
  </r>
  <r>
    <x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3"/>
    <x v="1"/>
    <x v="6"/>
  </r>
  <r>
    <x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25"/>
    <x v="1"/>
    <x v="6"/>
  </r>
  <r>
    <x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9.75"/>
    <x v="1"/>
    <x v="6"/>
  </r>
  <r>
    <x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18.75"/>
    <x v="1"/>
    <x v="6"/>
  </r>
  <r>
    <x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36.588235294117645"/>
    <x v="1"/>
    <x v="6"/>
  </r>
  <r>
    <x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80.714285714285708"/>
    <x v="1"/>
    <x v="6"/>
  </r>
  <r>
    <x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1"/>
    <x v="1"/>
    <x v="6"/>
  </r>
  <r>
    <x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52.8"/>
    <x v="1"/>
    <x v="6"/>
  </r>
  <r>
    <x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20"/>
    <x v="1"/>
    <x v="6"/>
  </r>
  <r>
    <x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"/>
    <x v="1"/>
    <x v="6"/>
  </r>
  <r>
    <x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46.928571428571431"/>
    <x v="1"/>
    <x v="6"/>
  </r>
  <r>
    <x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78.07692307692308"/>
    <x v="1"/>
    <x v="6"/>
  </r>
  <r>
    <x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1"/>
    <x v="1"/>
    <x v="6"/>
  </r>
  <r>
    <x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"/>
    <x v="1"/>
    <x v="6"/>
  </r>
  <r>
    <x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203.66666666666666"/>
    <x v="1"/>
    <x v="6"/>
  </r>
  <r>
    <x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20.714285714285715"/>
    <x v="1"/>
    <x v="6"/>
  </r>
  <r>
    <x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48.555555555555557"/>
    <x v="1"/>
    <x v="6"/>
  </r>
  <r>
    <x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68.099999999999994"/>
    <x v="1"/>
    <x v="6"/>
  </r>
  <r>
    <x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8.5"/>
    <x v="1"/>
    <x v="6"/>
  </r>
  <r>
    <x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51.615384615384613"/>
    <x v="1"/>
    <x v="6"/>
  </r>
  <r>
    <x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3"/>
    <x v="1"/>
    <x v="40"/>
  </r>
  <r>
    <x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83.333333333333329"/>
    <x v="1"/>
    <x v="40"/>
  </r>
  <r>
    <x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30"/>
    <x v="1"/>
    <x v="40"/>
  </r>
  <r>
    <x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175.51020408163265"/>
    <x v="1"/>
    <x v="40"/>
  </r>
  <r>
    <x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231.66175879396985"/>
    <x v="1"/>
    <x v="40"/>
  </r>
  <r>
    <x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75"/>
    <x v="1"/>
    <x v="40"/>
  </r>
  <r>
    <x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112.14285714285714"/>
    <x v="1"/>
    <x v="40"/>
  </r>
  <r>
    <x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41.666666666666664"/>
    <x v="1"/>
    <x v="40"/>
  </r>
  <r>
    <x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255.17343750000001"/>
    <x v="1"/>
    <x v="40"/>
  </r>
  <r>
    <x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162.7741935483871"/>
    <x v="1"/>
    <x v="40"/>
  </r>
  <r>
    <x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88.333333333333329"/>
    <x v="1"/>
    <x v="40"/>
  </r>
  <r>
    <x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85.736842105263165"/>
    <x v="1"/>
    <x v="40"/>
  </r>
  <r>
    <x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47.574074074074076"/>
    <x v="1"/>
    <x v="40"/>
  </r>
  <r>
    <x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72.972972972972968"/>
    <x v="1"/>
    <x v="40"/>
  </r>
  <r>
    <x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90.538461538461533"/>
    <x v="1"/>
    <x v="40"/>
  </r>
  <r>
    <x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37.647058823529413"/>
    <x v="1"/>
    <x v="40"/>
  </r>
  <r>
    <x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36.363636363636367"/>
    <x v="1"/>
    <x v="40"/>
  </r>
  <r>
    <x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126.71875"/>
    <x v="1"/>
    <x v="40"/>
  </r>
  <r>
    <x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329.2"/>
    <x v="1"/>
    <x v="40"/>
  </r>
  <r>
    <x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81.242424242424249"/>
    <x v="1"/>
    <x v="40"/>
  </r>
  <r>
    <x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"/>
    <x v="1"/>
    <x v="38"/>
  </r>
  <r>
    <x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202.22772277227722"/>
    <x v="1"/>
    <x v="38"/>
  </r>
  <r>
    <x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e v="#DIV/0!"/>
    <x v="1"/>
    <x v="38"/>
  </r>
  <r>
    <x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00"/>
    <x v="1"/>
    <x v="38"/>
  </r>
  <r>
    <x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e v="#DIV/0!"/>
    <x v="1"/>
    <x v="38"/>
  </r>
  <r>
    <x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1"/>
    <x v="1"/>
    <x v="38"/>
  </r>
  <r>
    <x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82.461538461538467"/>
    <x v="1"/>
    <x v="38"/>
  </r>
  <r>
    <x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2.6666666666666665"/>
    <x v="1"/>
    <x v="38"/>
  </r>
  <r>
    <x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12.5"/>
    <x v="1"/>
    <x v="38"/>
  </r>
  <r>
    <x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e v="#DIV/0!"/>
    <x v="1"/>
    <x v="38"/>
  </r>
  <r>
    <x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18.896551724137932"/>
    <x v="1"/>
    <x v="38"/>
  </r>
  <r>
    <x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200.625"/>
    <x v="1"/>
    <x v="38"/>
  </r>
  <r>
    <x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201.66666666666666"/>
    <x v="1"/>
    <x v="38"/>
  </r>
  <r>
    <x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e v="#DIV/0!"/>
    <x v="1"/>
    <x v="38"/>
  </r>
  <r>
    <x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65"/>
    <x v="1"/>
    <x v="38"/>
  </r>
  <r>
    <x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66.099999999999994"/>
    <x v="1"/>
    <x v="38"/>
  </r>
  <r>
    <x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93.333333333333329"/>
    <x v="1"/>
    <x v="38"/>
  </r>
  <r>
    <x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e v="#DIV/0!"/>
    <x v="1"/>
    <x v="38"/>
  </r>
  <r>
    <x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e v="#DIV/0!"/>
    <x v="1"/>
    <x v="38"/>
  </r>
  <r>
    <x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e v="#DIV/0!"/>
    <x v="1"/>
    <x v="38"/>
  </r>
  <r>
    <x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50.75"/>
    <x v="1"/>
    <x v="6"/>
  </r>
  <r>
    <x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60.9"/>
    <x v="1"/>
    <x v="6"/>
  </r>
  <r>
    <x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09.03061224489795"/>
    <x v="1"/>
    <x v="6"/>
  </r>
  <r>
    <x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25.692295918367346"/>
    <x v="1"/>
    <x v="6"/>
  </r>
  <r>
    <x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41.92307692307692"/>
    <x v="1"/>
    <x v="6"/>
  </r>
  <r>
    <x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88.7734375"/>
    <x v="1"/>
    <x v="6"/>
  </r>
  <r>
    <x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80.225352112676063"/>
    <x v="1"/>
    <x v="6"/>
  </r>
  <r>
    <x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78.936170212765958"/>
    <x v="1"/>
    <x v="6"/>
  </r>
  <r>
    <x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95.588235294117652"/>
    <x v="1"/>
    <x v="6"/>
  </r>
  <r>
    <x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69.890109890109883"/>
    <x v="1"/>
    <x v="6"/>
  </r>
  <r>
    <x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74.534883720930239"/>
    <x v="1"/>
    <x v="6"/>
  </r>
  <r>
    <x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123.94117647058823"/>
    <x v="1"/>
    <x v="6"/>
  </r>
  <r>
    <x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264.84848484848487"/>
    <x v="1"/>
    <x v="6"/>
  </r>
  <r>
    <x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58.620689655172413"/>
    <x v="1"/>
    <x v="6"/>
  </r>
  <r>
    <x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70.884955752212392"/>
    <x v="1"/>
    <x v="6"/>
  </r>
  <r>
    <x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8.5714285714285712"/>
    <x v="1"/>
    <x v="6"/>
  </r>
  <r>
    <x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113.56666666666666"/>
    <x v="1"/>
    <x v="6"/>
  </r>
  <r>
    <x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60.6875"/>
    <x v="1"/>
    <x v="6"/>
  </r>
  <r>
    <x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110.21739130434783"/>
    <x v="1"/>
    <x v="6"/>
  </r>
  <r>
    <x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136.45833333333334"/>
    <x v="1"/>
    <x v="6"/>
  </r>
  <r>
    <x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53.164948453608247"/>
    <x v="1"/>
    <x v="38"/>
  </r>
  <r>
    <x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86.491525423728817"/>
    <x v="1"/>
    <x v="38"/>
  </r>
  <r>
    <x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55.23827397260274"/>
    <x v="1"/>
    <x v="38"/>
  </r>
  <r>
    <x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115.08256880733946"/>
    <x v="1"/>
    <x v="38"/>
  </r>
  <r>
    <x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09.5945945945946"/>
    <x v="1"/>
    <x v="38"/>
  </r>
  <r>
    <x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45.214285714285715"/>
    <x v="1"/>
    <x v="38"/>
  </r>
  <r>
    <x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104.15169811320754"/>
    <x v="1"/>
    <x v="38"/>
  </r>
  <r>
    <x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35.714285714285715"/>
    <x v="1"/>
    <x v="38"/>
  </r>
  <r>
    <x v="2989"/>
    <x v="2988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96.997252747252745"/>
    <x v="1"/>
    <x v="38"/>
  </r>
  <r>
    <x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370.37037037037038"/>
    <x v="1"/>
    <x v="38"/>
  </r>
  <r>
    <x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94.408602150537632"/>
    <x v="1"/>
    <x v="38"/>
  </r>
  <r>
    <x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48.984375"/>
    <x v="1"/>
    <x v="38"/>
  </r>
  <r>
    <x v="2993"/>
    <x v="2992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45.590909090909093"/>
    <x v="1"/>
    <x v="38"/>
  </r>
  <r>
    <x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.275254237288134"/>
    <x v="1"/>
    <x v="38"/>
  </r>
  <r>
    <x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63.2289156626506"/>
    <x v="1"/>
    <x v="38"/>
  </r>
  <r>
    <x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153.5204081632653"/>
    <x v="1"/>
    <x v="38"/>
  </r>
  <r>
    <x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90.2"/>
    <x v="1"/>
    <x v="38"/>
  </r>
  <r>
    <x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118.97113163972287"/>
    <x v="1"/>
    <x v="38"/>
  </r>
  <r>
    <x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80.25"/>
    <x v="1"/>
    <x v="38"/>
  </r>
  <r>
    <x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62.5"/>
    <x v="1"/>
    <x v="38"/>
  </r>
  <r>
    <x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131.37719999999999"/>
    <x v="1"/>
    <x v="38"/>
  </r>
  <r>
    <x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73.032980769230775"/>
    <x v="1"/>
    <x v="38"/>
  </r>
  <r>
    <x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178.52941176470588"/>
    <x v="1"/>
    <x v="38"/>
  </r>
  <r>
    <x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162.90974729241879"/>
    <x v="1"/>
    <x v="38"/>
  </r>
  <r>
    <x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08.24237288135593"/>
    <x v="1"/>
    <x v="38"/>
  </r>
  <r>
    <x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88.865979381443296"/>
    <x v="1"/>
    <x v="38"/>
  </r>
  <r>
    <x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54"/>
    <x v="1"/>
    <x v="38"/>
  </r>
  <r>
    <x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116.73076923076923"/>
    <x v="1"/>
    <x v="38"/>
  </r>
  <r>
    <x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233.8984375"/>
    <x v="1"/>
    <x v="38"/>
  </r>
  <r>
    <x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158"/>
    <x v="1"/>
    <x v="38"/>
  </r>
  <r>
    <x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14.84"/>
    <x v="1"/>
    <x v="38"/>
  </r>
  <r>
    <x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85.181818181818187"/>
    <x v="1"/>
    <x v="38"/>
  </r>
  <r>
    <x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46.69158878504672"/>
    <x v="1"/>
    <x v="38"/>
  </r>
  <r>
    <x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50.764811490125673"/>
    <x v="1"/>
    <x v="38"/>
  </r>
  <r>
    <x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87.7"/>
    <x v="1"/>
    <x v="38"/>
  </r>
  <r>
    <x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242.27777777777777"/>
    <x v="1"/>
    <x v="38"/>
  </r>
  <r>
    <x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146.44654088050314"/>
    <x v="1"/>
    <x v="38"/>
  </r>
  <r>
    <x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103.17073170731707"/>
    <x v="1"/>
    <x v="38"/>
  </r>
  <r>
    <x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80.464601769911511"/>
    <x v="1"/>
    <x v="38"/>
  </r>
  <r>
    <x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234.66666666666666"/>
    <x v="1"/>
    <x v="38"/>
  </r>
  <r>
    <x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50.689320388349515"/>
    <x v="1"/>
    <x v="38"/>
  </r>
  <r>
    <x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162.70967741935485"/>
    <x v="1"/>
    <x v="38"/>
  </r>
  <r>
    <x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120.16666666666667"/>
    <x v="1"/>
    <x v="38"/>
  </r>
  <r>
    <x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67.697802197802204"/>
    <x v="1"/>
    <x v="38"/>
  </r>
  <r>
    <x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52.103448275862071"/>
    <x v="1"/>
    <x v="38"/>
  </r>
  <r>
    <x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1.6"/>
    <x v="1"/>
    <x v="38"/>
  </r>
  <r>
    <x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164.3"/>
    <x v="1"/>
    <x v="38"/>
  </r>
  <r>
    <x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84.858585858585855"/>
    <x v="1"/>
    <x v="38"/>
  </r>
  <r>
    <x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94.548850574712645"/>
    <x v="1"/>
    <x v="38"/>
  </r>
  <r>
    <x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45.536585365853661"/>
    <x v="1"/>
    <x v="38"/>
  </r>
  <r>
    <x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1.724137931034484"/>
    <x v="1"/>
    <x v="38"/>
  </r>
  <r>
    <x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0.88"/>
    <x v="1"/>
    <x v="38"/>
  </r>
  <r>
    <x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191.13043478260869"/>
    <x v="1"/>
    <x v="38"/>
  </r>
  <r>
    <x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89.314285714285717"/>
    <x v="1"/>
    <x v="38"/>
  </r>
  <r>
    <x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88.588631921824103"/>
    <x v="1"/>
    <x v="38"/>
  </r>
  <r>
    <x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96.300911854103347"/>
    <x v="1"/>
    <x v="38"/>
  </r>
  <r>
    <x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3.3125"/>
    <x v="1"/>
    <x v="38"/>
  </r>
  <r>
    <x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37.222222222222221"/>
    <x v="1"/>
    <x v="38"/>
  </r>
  <r>
    <x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92.130423728813554"/>
    <x v="1"/>
    <x v="38"/>
  </r>
  <r>
    <x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76.785714285714292"/>
    <x v="1"/>
    <x v="38"/>
  </r>
  <r>
    <x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96.526315789473685"/>
    <x v="1"/>
    <x v="38"/>
  </r>
  <r>
    <x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51.891891891891895"/>
    <x v="1"/>
    <x v="38"/>
  </r>
  <r>
    <x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28.9140625"/>
    <x v="1"/>
    <x v="38"/>
  </r>
  <r>
    <x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84.108974358974365"/>
    <x v="1"/>
    <x v="38"/>
  </r>
  <r>
    <x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82.941562500000003"/>
    <x v="1"/>
    <x v="38"/>
  </r>
  <r>
    <x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59.94827586206895"/>
    <x v="1"/>
    <x v="38"/>
  </r>
  <r>
    <x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37.25"/>
    <x v="1"/>
    <x v="38"/>
  </r>
  <r>
    <x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177.02127659574469"/>
    <x v="1"/>
    <x v="38"/>
  </r>
  <r>
    <x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74.074074074074076"/>
    <x v="1"/>
    <x v="38"/>
  </r>
  <r>
    <x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70.666666666666671"/>
    <x v="1"/>
    <x v="38"/>
  </r>
  <r>
    <x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23.62857142857143"/>
    <x v="1"/>
    <x v="38"/>
  </r>
  <r>
    <x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37.5"/>
    <x v="1"/>
    <x v="38"/>
  </r>
  <r>
    <x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13.333333333333334"/>
    <x v="1"/>
    <x v="38"/>
  </r>
  <r>
    <x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e v="#DIV/0!"/>
    <x v="1"/>
    <x v="38"/>
  </r>
  <r>
    <x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"/>
    <x v="1"/>
    <x v="38"/>
  </r>
  <r>
    <x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e v="#DIV/0!"/>
    <x v="1"/>
    <x v="38"/>
  </r>
  <r>
    <x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e v="#DIV/0!"/>
    <x v="1"/>
    <x v="38"/>
  </r>
  <r>
    <x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1"/>
    <x v="1"/>
    <x v="38"/>
  </r>
  <r>
    <x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41"/>
    <x v="1"/>
    <x v="38"/>
  </r>
  <r>
    <x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55.833333333333336"/>
    <x v="1"/>
    <x v="38"/>
  </r>
  <r>
    <x v="3061"/>
    <x v="3060"/>
    <s v="Save a historic Local theater."/>
    <n v="1000000"/>
    <n v="0"/>
    <x v="2"/>
    <x v="0"/>
    <s v="USD"/>
    <n v="1407955748"/>
    <n v="1405363748"/>
    <b v="0"/>
    <n v="0"/>
    <b v="0"/>
    <x v="38"/>
    <n v="0"/>
    <e v="#DIV/0!"/>
    <x v="1"/>
    <x v="38"/>
  </r>
  <r>
    <x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99.761194029850742"/>
    <x v="1"/>
    <x v="38"/>
  </r>
  <r>
    <x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25.521739130434781"/>
    <x v="1"/>
    <x v="38"/>
  </r>
  <r>
    <x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117.65277777777777"/>
    <x v="1"/>
    <x v="38"/>
  </r>
  <r>
    <x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5"/>
    <x v="1"/>
    <x v="38"/>
  </r>
  <r>
    <x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2796.6666666666665"/>
    <x v="1"/>
    <x v="38"/>
  </r>
  <r>
    <x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200"/>
    <x v="1"/>
    <x v="38"/>
  </r>
  <r>
    <x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87.5"/>
    <x v="1"/>
    <x v="38"/>
  </r>
  <r>
    <x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.142857142857142"/>
    <x v="1"/>
    <x v="38"/>
  </r>
  <r>
    <x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20.875"/>
    <x v="1"/>
    <x v="38"/>
  </r>
  <r>
    <x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61.307692307692307"/>
    <x v="1"/>
    <x v="38"/>
  </r>
  <r>
    <x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1"/>
    <x v="1"/>
    <x v="38"/>
  </r>
  <r>
    <x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92.142857142857139"/>
    <x v="1"/>
    <x v="38"/>
  </r>
  <r>
    <x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7.333333333333333"/>
    <x v="1"/>
    <x v="38"/>
  </r>
  <r>
    <x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64.8"/>
    <x v="1"/>
    <x v="38"/>
  </r>
  <r>
    <x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30.12"/>
    <x v="1"/>
    <x v="38"/>
  </r>
  <r>
    <x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52.5"/>
    <x v="1"/>
    <x v="38"/>
  </r>
  <r>
    <x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23.666666666666668"/>
    <x v="1"/>
    <x v="38"/>
  </r>
  <r>
    <x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415.77777777777777"/>
    <x v="1"/>
    <x v="38"/>
  </r>
  <r>
    <x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53.714285714285715"/>
    <x v="1"/>
    <x v="38"/>
  </r>
  <r>
    <x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420.6"/>
    <x v="1"/>
    <x v="38"/>
  </r>
  <r>
    <x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e v="#DIV/0!"/>
    <x v="1"/>
    <x v="38"/>
  </r>
  <r>
    <x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18.666666666666668"/>
    <x v="1"/>
    <x v="38"/>
  </r>
  <r>
    <x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78.333333333333329"/>
    <x v="1"/>
    <x v="38"/>
  </r>
  <r>
    <x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67.777777777777771"/>
    <x v="1"/>
    <x v="38"/>
  </r>
  <r>
    <x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16.666666666666668"/>
    <x v="1"/>
    <x v="38"/>
  </r>
  <r>
    <x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62.5"/>
    <x v="1"/>
    <x v="38"/>
  </r>
  <r>
    <x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2"/>
    <x v="1"/>
    <x v="38"/>
  </r>
  <r>
    <x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130.0888888888889"/>
    <x v="1"/>
    <x v="38"/>
  </r>
  <r>
    <x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270.2222222222222"/>
    <x v="1"/>
    <x v="38"/>
  </r>
  <r>
    <x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88.444444444444443"/>
    <x v="1"/>
    <x v="38"/>
  </r>
  <r>
    <x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56.342380952380957"/>
    <x v="1"/>
    <x v="38"/>
  </r>
  <r>
    <x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53.529411764705884"/>
    <x v="1"/>
    <x v="38"/>
  </r>
  <r>
    <x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25"/>
    <x v="1"/>
    <x v="38"/>
  </r>
  <r>
    <x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50"/>
    <x v="1"/>
    <x v="38"/>
  </r>
  <r>
    <x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56.785714285714285"/>
    <x v="1"/>
    <x v="38"/>
  </r>
  <r>
    <x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40.833333333333336"/>
    <x v="1"/>
    <x v="38"/>
  </r>
  <r>
    <x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65.111111111111114"/>
    <x v="1"/>
    <x v="38"/>
  </r>
  <r>
    <x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55.6"/>
    <x v="1"/>
    <x v="38"/>
  </r>
  <r>
    <x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40.53846153846155"/>
    <x v="1"/>
    <x v="38"/>
  </r>
  <r>
    <x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25"/>
    <x v="1"/>
    <x v="38"/>
  </r>
  <r>
    <x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69.533333333333331"/>
    <x v="1"/>
    <x v="38"/>
  </r>
  <r>
    <x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5.5"/>
    <x v="1"/>
    <x v="38"/>
  </r>
  <r>
    <x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37"/>
    <x v="1"/>
    <x v="38"/>
  </r>
  <r>
    <x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79.870967741935488"/>
    <x v="1"/>
    <x v="38"/>
  </r>
  <r>
    <x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10.25"/>
    <x v="1"/>
    <x v="38"/>
  </r>
  <r>
    <x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272.58620689655174"/>
    <x v="1"/>
    <x v="38"/>
  </r>
  <r>
    <x v="3108"/>
    <x v="3107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13"/>
    <x v="1"/>
    <x v="38"/>
  </r>
  <r>
    <x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58.184210526315788"/>
    <x v="1"/>
    <x v="38"/>
  </r>
  <r>
    <x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0"/>
    <x v="1"/>
    <x v="38"/>
  </r>
  <r>
    <x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70.10526315789474"/>
    <x v="1"/>
    <x v="38"/>
  </r>
  <r>
    <x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57.888888888888886"/>
    <x v="1"/>
    <x v="38"/>
  </r>
  <r>
    <x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125.27027027027027"/>
    <x v="1"/>
    <x v="38"/>
  </r>
  <r>
    <x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e v="#DIV/0!"/>
    <x v="1"/>
    <x v="38"/>
  </r>
  <r>
    <x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300"/>
    <x v="1"/>
    <x v="38"/>
  </r>
  <r>
    <x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43"/>
    <x v="1"/>
    <x v="38"/>
  </r>
  <r>
    <x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"/>
    <x v="1"/>
    <x v="38"/>
  </r>
  <r>
    <x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75"/>
    <x v="1"/>
    <x v="38"/>
  </r>
  <r>
    <x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5"/>
    <x v="1"/>
    <x v="38"/>
  </r>
  <r>
    <x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2.8"/>
    <x v="1"/>
    <x v="38"/>
  </r>
  <r>
    <x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0"/>
    <x v="1"/>
    <x v="38"/>
  </r>
  <r>
    <x v="3122"/>
    <x v="3121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58"/>
    <x v="1"/>
    <x v="38"/>
  </r>
  <r>
    <x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244.80459770114942"/>
    <x v="1"/>
    <x v="38"/>
  </r>
  <r>
    <x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6.5"/>
    <x v="1"/>
    <x v="38"/>
  </r>
  <r>
    <x v="3125"/>
    <x v="3124"/>
    <s v="N/A"/>
    <n v="1500000"/>
    <n v="0"/>
    <x v="1"/>
    <x v="0"/>
    <s v="USD"/>
    <n v="1452142672"/>
    <n v="1449550672"/>
    <b v="0"/>
    <n v="0"/>
    <b v="0"/>
    <x v="38"/>
    <n v="0"/>
    <e v="#DIV/0!"/>
    <x v="1"/>
    <x v="38"/>
  </r>
  <r>
    <x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61.176470588235297"/>
    <x v="1"/>
    <x v="38"/>
  </r>
  <r>
    <x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e v="#DIV/0!"/>
    <x v="1"/>
    <x v="38"/>
  </r>
  <r>
    <x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39.23931623931625"/>
    <x v="1"/>
    <x v="6"/>
  </r>
  <r>
    <x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0"/>
    <x v="1"/>
    <x v="6"/>
  </r>
  <r>
    <x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93.75"/>
    <x v="1"/>
    <x v="6"/>
  </r>
  <r>
    <x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53.75"/>
    <x v="1"/>
    <x v="6"/>
  </r>
  <r>
    <x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0"/>
    <x v="1"/>
    <x v="6"/>
  </r>
  <r>
    <x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33.75"/>
    <x v="1"/>
    <x v="6"/>
  </r>
  <r>
    <x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8.75"/>
    <x v="1"/>
    <x v="6"/>
  </r>
  <r>
    <x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3.142857142857142"/>
    <x v="1"/>
    <x v="6"/>
  </r>
  <r>
    <x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29.045454545454547"/>
    <x v="1"/>
    <x v="6"/>
  </r>
  <r>
    <x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50"/>
    <x v="1"/>
    <x v="6"/>
  </r>
  <r>
    <x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e v="#DIV/0!"/>
    <x v="1"/>
    <x v="6"/>
  </r>
  <r>
    <x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450"/>
    <x v="1"/>
    <x v="6"/>
  </r>
  <r>
    <x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24"/>
    <x v="1"/>
    <x v="6"/>
  </r>
  <r>
    <x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32.25"/>
    <x v="1"/>
    <x v="6"/>
  </r>
  <r>
    <x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15"/>
    <x v="1"/>
    <x v="6"/>
  </r>
  <r>
    <x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e v="#DIV/0!"/>
    <x v="1"/>
    <x v="6"/>
  </r>
  <r>
    <x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251.33333333333334"/>
    <x v="1"/>
    <x v="6"/>
  </r>
  <r>
    <x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e v="#DIV/0!"/>
    <x v="1"/>
    <x v="6"/>
  </r>
  <r>
    <x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437.5"/>
    <x v="1"/>
    <x v="6"/>
  </r>
  <r>
    <x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110.35211267605634"/>
    <x v="1"/>
    <x v="6"/>
  </r>
  <r>
    <x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41.421052631578945"/>
    <x v="1"/>
    <x v="6"/>
  </r>
  <r>
    <x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2"/>
    <x v="1"/>
    <x v="6"/>
  </r>
  <r>
    <x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33.990384615384613"/>
    <x v="1"/>
    <x v="6"/>
  </r>
  <r>
    <x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103.35294117647059"/>
    <x v="1"/>
    <x v="6"/>
  </r>
  <r>
    <x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34.791044776119406"/>
    <x v="1"/>
    <x v="6"/>
  </r>
  <r>
    <x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41.773858921161825"/>
    <x v="1"/>
    <x v="6"/>
  </r>
  <r>
    <x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64.268292682926827"/>
    <x v="1"/>
    <x v="6"/>
  </r>
  <r>
    <x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31.209370860927152"/>
    <x v="1"/>
    <x v="6"/>
  </r>
  <r>
    <x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62.921348314606739"/>
    <x v="1"/>
    <x v="6"/>
  </r>
  <r>
    <x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98.536585365853654"/>
    <x v="1"/>
    <x v="6"/>
  </r>
  <r>
    <x v="3158"/>
    <x v="3157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82.608695652173907"/>
    <x v="1"/>
    <x v="6"/>
  </r>
  <r>
    <x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38.504230769230773"/>
    <x v="1"/>
    <x v="6"/>
  </r>
  <r>
    <x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80.15789473684211"/>
    <x v="1"/>
    <x v="6"/>
  </r>
  <r>
    <x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28.405405405405407"/>
    <x v="1"/>
    <x v="6"/>
  </r>
  <r>
    <x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80.730158730158735"/>
    <x v="1"/>
    <x v="6"/>
  </r>
  <r>
    <x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200.69444444444446"/>
    <x v="1"/>
    <x v="6"/>
  </r>
  <r>
    <x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37.591549295774648"/>
    <x v="1"/>
    <x v="6"/>
  </r>
  <r>
    <x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58.095238095238095"/>
    <x v="1"/>
    <x v="6"/>
  </r>
  <r>
    <x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60.300892473118282"/>
    <x v="1"/>
    <x v="6"/>
  </r>
  <r>
    <x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63.363636363636367"/>
    <x v="1"/>
    <x v="6"/>
  </r>
  <r>
    <x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50.901639344262293"/>
    <x v="1"/>
    <x v="6"/>
  </r>
  <r>
    <x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00.5"/>
    <x v="1"/>
    <x v="6"/>
  </r>
  <r>
    <x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31.619718309859156"/>
    <x v="1"/>
    <x v="6"/>
  </r>
  <r>
    <x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65.102564102564102"/>
    <x v="1"/>
    <x v="6"/>
  </r>
  <r>
    <x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79.310344827586206"/>
    <x v="1"/>
    <x v="6"/>
  </r>
  <r>
    <x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39.18918918918919"/>
    <x v="1"/>
    <x v="6"/>
  </r>
  <r>
    <x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131.91304347826087"/>
    <x v="1"/>
    <x v="6"/>
  </r>
  <r>
    <x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91.3"/>
    <x v="1"/>
    <x v="6"/>
  </r>
  <r>
    <x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39.672727272727272"/>
    <x v="1"/>
    <x v="6"/>
  </r>
  <r>
    <x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57.549019607843135"/>
    <x v="1"/>
    <x v="6"/>
  </r>
  <r>
    <x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33.025641025641029"/>
    <x v="1"/>
    <x v="6"/>
  </r>
  <r>
    <x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77.335806451612896"/>
    <x v="1"/>
    <x v="6"/>
  </r>
  <r>
    <x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.933333333333334"/>
    <x v="1"/>
    <x v="6"/>
  </r>
  <r>
    <x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36.333333333333336"/>
    <x v="1"/>
    <x v="6"/>
  </r>
  <r>
    <x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46.768211920529801"/>
    <x v="1"/>
    <x v="6"/>
  </r>
  <r>
    <x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40.073529411764703"/>
    <x v="1"/>
    <x v="6"/>
  </r>
  <r>
    <x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100.21739130434783"/>
    <x v="1"/>
    <x v="6"/>
  </r>
  <r>
    <x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41.666666666666664"/>
    <x v="1"/>
    <x v="6"/>
  </r>
  <r>
    <x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46.714285714285715"/>
    <x v="1"/>
    <x v="6"/>
  </r>
  <r>
    <x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71.491803278688522"/>
    <x v="1"/>
    <x v="6"/>
  </r>
  <r>
    <x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4.444444444444445"/>
    <x v="1"/>
    <x v="40"/>
  </r>
  <r>
    <x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356.84210526315792"/>
    <x v="1"/>
    <x v="40"/>
  </r>
  <r>
    <x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e v="#DIV/0!"/>
    <x v="1"/>
    <x v="40"/>
  </r>
  <r>
    <x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7.75"/>
    <x v="1"/>
    <x v="40"/>
  </r>
  <r>
    <x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2.75"/>
    <x v="1"/>
    <x v="40"/>
  </r>
  <r>
    <x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24.458333333333332"/>
    <x v="1"/>
    <x v="40"/>
  </r>
  <r>
    <x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e v="#DIV/0!"/>
    <x v="1"/>
    <x v="40"/>
  </r>
  <r>
    <x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53.07692307692308"/>
    <x v="1"/>
    <x v="40"/>
  </r>
  <r>
    <x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300"/>
    <x v="1"/>
    <x v="40"/>
  </r>
  <r>
    <x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286.25"/>
    <x v="1"/>
    <x v="40"/>
  </r>
  <r>
    <x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36.666666666666664"/>
    <x v="1"/>
    <x v="40"/>
  </r>
  <r>
    <x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49.20754716981132"/>
    <x v="1"/>
    <x v="40"/>
  </r>
  <r>
    <x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"/>
    <x v="1"/>
    <x v="40"/>
  </r>
  <r>
    <x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12.5"/>
    <x v="1"/>
    <x v="40"/>
  </r>
  <r>
    <x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109.04"/>
    <x v="1"/>
    <x v="40"/>
  </r>
  <r>
    <x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41.666666666666664"/>
    <x v="1"/>
    <x v="40"/>
  </r>
  <r>
    <x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e v="#DIV/0!"/>
    <x v="1"/>
    <x v="40"/>
  </r>
  <r>
    <x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22.75"/>
    <x v="1"/>
    <x v="40"/>
  </r>
  <r>
    <x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e v="#DIV/0!"/>
    <x v="1"/>
    <x v="40"/>
  </r>
  <r>
    <x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70.833333333333329"/>
    <x v="1"/>
    <x v="40"/>
  </r>
  <r>
    <x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63.109756097560975"/>
    <x v="1"/>
    <x v="6"/>
  </r>
  <r>
    <x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50.157964601769912"/>
    <x v="1"/>
    <x v="6"/>
  </r>
  <r>
    <x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62.883333333333333"/>
    <x v="1"/>
    <x v="6"/>
  </r>
  <r>
    <x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85.531055900621112"/>
    <x v="1"/>
    <x v="6"/>
  </r>
  <r>
    <x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53.723404255319146"/>
    <x v="1"/>
    <x v="6"/>
  </r>
  <r>
    <x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127.80851063829788"/>
    <x v="1"/>
    <x v="6"/>
  </r>
  <r>
    <x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06.57391304347826"/>
    <x v="1"/>
    <x v="6"/>
  </r>
  <r>
    <x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262.11194029850748"/>
    <x v="1"/>
    <x v="6"/>
  </r>
  <r>
    <x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57.171428571428571"/>
    <x v="1"/>
    <x v="6"/>
  </r>
  <r>
    <x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50.20192307692308"/>
    <x v="1"/>
    <x v="6"/>
  </r>
  <r>
    <x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66.586956521739125"/>
    <x v="1"/>
    <x v="6"/>
  </r>
  <r>
    <x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68.25210084033614"/>
    <x v="1"/>
    <x v="6"/>
  </r>
  <r>
    <x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6.37288135593218"/>
    <x v="1"/>
    <x v="6"/>
  </r>
  <r>
    <x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36.610619469026545"/>
    <x v="1"/>
    <x v="6"/>
  </r>
  <r>
    <x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37.142857142857146"/>
    <x v="1"/>
    <x v="6"/>
  </r>
  <r>
    <x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45.878378378378379"/>
    <x v="1"/>
    <x v="6"/>
  </r>
  <r>
    <x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141.71296296296296"/>
    <x v="1"/>
    <x v="6"/>
  </r>
  <r>
    <x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52.487179487179489"/>
    <x v="1"/>
    <x v="6"/>
  </r>
  <r>
    <x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59.523809523809526"/>
    <x v="1"/>
    <x v="6"/>
  </r>
  <r>
    <x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50"/>
    <x v="1"/>
    <x v="6"/>
  </r>
  <r>
    <x v="3228"/>
    <x v="3227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193.62162162162161"/>
    <x v="1"/>
    <x v="6"/>
  </r>
  <r>
    <x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106.79702970297029"/>
    <x v="1"/>
    <x v="6"/>
  </r>
  <r>
    <x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77.21621621621621"/>
    <x v="1"/>
    <x v="6"/>
  </r>
  <r>
    <x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7.5"/>
    <x v="1"/>
    <x v="6"/>
  </r>
  <r>
    <x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0.46153846153846"/>
    <x v="1"/>
    <x v="6"/>
  </r>
  <r>
    <x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97.377049180327873"/>
    <x v="1"/>
    <x v="6"/>
  </r>
  <r>
    <x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34.91921739130435"/>
    <x v="1"/>
    <x v="6"/>
  </r>
  <r>
    <x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5.530386740331494"/>
    <x v="1"/>
    <x v="6"/>
  </r>
  <r>
    <x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82.90909090909091"/>
    <x v="1"/>
    <x v="6"/>
  </r>
  <r>
    <x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131.13620817843866"/>
    <x v="1"/>
    <x v="6"/>
  </r>
  <r>
    <x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39.810126582278478"/>
    <x v="1"/>
    <x v="6"/>
  </r>
  <r>
    <x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59.701730769230764"/>
    <x v="1"/>
    <x v="6"/>
  </r>
  <r>
    <x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88.735294117647058"/>
    <x v="1"/>
    <x v="6"/>
  </r>
  <r>
    <x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58.688622754491021"/>
    <x v="1"/>
    <x v="6"/>
  </r>
  <r>
    <x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69.56513661202186"/>
    <x v="1"/>
    <x v="6"/>
  </r>
  <r>
    <x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115.87323943661971"/>
    <x v="1"/>
    <x v="6"/>
  </r>
  <r>
    <x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3.869565217391305"/>
    <x v="1"/>
    <x v="6"/>
  </r>
  <r>
    <x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81.125925925925927"/>
    <x v="1"/>
    <x v="6"/>
  </r>
  <r>
    <x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57.626943005181346"/>
    <x v="1"/>
    <x v="6"/>
  </r>
  <r>
    <x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46.429824561403507"/>
    <x v="1"/>
    <x v="6"/>
  </r>
  <r>
    <x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60.475000000000001"/>
    <x v="1"/>
    <x v="6"/>
  </r>
  <r>
    <x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65.579545454545453"/>
    <x v="1"/>
    <x v="6"/>
  </r>
  <r>
    <x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119.1924882629108"/>
    <x v="1"/>
    <x v="6"/>
  </r>
  <r>
    <x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83.05"/>
    <x v="1"/>
    <x v="6"/>
  </r>
  <r>
    <x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57.52"/>
    <x v="1"/>
    <x v="6"/>
  </r>
  <r>
    <x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77.08695652173913"/>
    <x v="1"/>
    <x v="6"/>
  </r>
  <r>
    <x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0.771505376344081"/>
    <x v="1"/>
    <x v="6"/>
  </r>
  <r>
    <x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29.166666666666668"/>
    <x v="1"/>
    <x v="6"/>
  </r>
  <r>
    <x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72.76136363636364"/>
    <x v="1"/>
    <x v="6"/>
  </r>
  <r>
    <x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51.853414634146333"/>
    <x v="1"/>
    <x v="6"/>
  </r>
  <r>
    <x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98.2"/>
    <x v="1"/>
    <x v="6"/>
  </r>
  <r>
    <x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251.7381443298969"/>
    <x v="1"/>
    <x v="6"/>
  </r>
  <r>
    <x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74.821917808219183"/>
    <x v="1"/>
    <x v="6"/>
  </r>
  <r>
    <x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67.65306122448979"/>
    <x v="1"/>
    <x v="6"/>
  </r>
  <r>
    <x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93.81343283582089"/>
    <x v="1"/>
    <x v="6"/>
  </r>
  <r>
    <x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41.237647058823526"/>
    <x v="1"/>
    <x v="6"/>
  </r>
  <r>
    <x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52.551020408163268"/>
    <x v="1"/>
    <x v="6"/>
  </r>
  <r>
    <x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70.285714285714292"/>
    <x v="1"/>
    <x v="6"/>
  </r>
  <r>
    <x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48.325153374233132"/>
    <x v="1"/>
    <x v="6"/>
  </r>
  <r>
    <x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53.177083333333336"/>
    <x v="1"/>
    <x v="6"/>
  </r>
  <r>
    <x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60.952380952380949"/>
    <x v="1"/>
    <x v="6"/>
  </r>
  <r>
    <x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116"/>
    <x v="1"/>
    <x v="6"/>
  </r>
  <r>
    <x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61"/>
    <x v="1"/>
    <x v="6"/>
  </r>
  <r>
    <x v="3271"/>
    <x v="3270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38.235294117647058"/>
    <x v="1"/>
    <x v="6"/>
  </r>
  <r>
    <x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106.50344827586207"/>
    <x v="1"/>
    <x v="6"/>
  </r>
  <r>
    <x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204.57142857142858"/>
    <x v="1"/>
    <x v="6"/>
  </r>
  <r>
    <x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4.912587412587413"/>
    <x v="1"/>
    <x v="6"/>
  </r>
  <r>
    <x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50.41666666666666"/>
    <x v="1"/>
    <x v="6"/>
  </r>
  <r>
    <x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52.58"/>
    <x v="1"/>
    <x v="6"/>
  </r>
  <r>
    <x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54.3"/>
    <x v="1"/>
    <x v="6"/>
  </r>
  <r>
    <x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76.029411764705884"/>
    <x v="1"/>
    <x v="6"/>
  </r>
  <r>
    <x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105.2063492063492"/>
    <x v="1"/>
    <x v="6"/>
  </r>
  <r>
    <x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68.666666666666671"/>
    <x v="1"/>
    <x v="6"/>
  </r>
  <r>
    <x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129.36170212765958"/>
    <x v="1"/>
    <x v="6"/>
  </r>
  <r>
    <x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134.26371308016877"/>
    <x v="1"/>
    <x v="6"/>
  </r>
  <r>
    <x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17.829787234042552"/>
    <x v="1"/>
    <x v="6"/>
  </r>
  <r>
    <x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203.2"/>
    <x v="1"/>
    <x v="6"/>
  </r>
  <r>
    <x v="3285"/>
    <x v="3284"/>
    <s v="A new play by Matthew Gasda"/>
    <n v="4999"/>
    <n v="5604"/>
    <x v="0"/>
    <x v="0"/>
    <s v="USD"/>
    <n v="1488258000"/>
    <n v="1485556626"/>
    <b v="0"/>
    <n v="81"/>
    <b v="1"/>
    <x v="6"/>
    <n v="1.1210242048409682"/>
    <n v="69.18518518518519"/>
    <x v="1"/>
    <x v="6"/>
  </r>
  <r>
    <x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5.12295081967213"/>
    <x v="1"/>
    <x v="6"/>
  </r>
  <r>
    <x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73.529411764705884"/>
    <x v="1"/>
    <x v="6"/>
  </r>
  <r>
    <x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48.437149758454105"/>
    <x v="1"/>
    <x v="6"/>
  </r>
  <r>
    <x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26.608400000000003"/>
    <x v="1"/>
    <x v="6"/>
  </r>
  <r>
    <x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33.666666666666664"/>
    <x v="1"/>
    <x v="6"/>
  </r>
  <r>
    <x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40.714285714285715"/>
    <x v="1"/>
    <x v="6"/>
  </r>
  <r>
    <x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19.266666666666666"/>
    <x v="1"/>
    <x v="6"/>
  </r>
  <r>
    <x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84.285714285714292"/>
    <x v="1"/>
    <x v="6"/>
  </r>
  <r>
    <x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29.583333333333332"/>
    <x v="1"/>
    <x v="6"/>
  </r>
  <r>
    <x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26.667037037037037"/>
    <x v="1"/>
    <x v="6"/>
  </r>
  <r>
    <x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45.978723404255319"/>
    <x v="1"/>
    <x v="6"/>
  </r>
  <r>
    <x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125.09090909090909"/>
    <x v="1"/>
    <x v="6"/>
  </r>
  <r>
    <x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141.29166666666666"/>
    <x v="1"/>
    <x v="6"/>
  </r>
  <r>
    <x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55.333333333333336"/>
    <x v="1"/>
    <x v="6"/>
  </r>
  <r>
    <x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46.420454545454547"/>
    <x v="1"/>
    <x v="6"/>
  </r>
  <r>
    <x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57.2"/>
    <x v="1"/>
    <x v="6"/>
  </r>
  <r>
    <x v="3302"/>
    <x v="3301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173.7"/>
    <x v="1"/>
    <x v="6"/>
  </r>
  <r>
    <x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59.6"/>
    <x v="1"/>
    <x v="6"/>
  </r>
  <r>
    <x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9.585714285714289"/>
    <x v="1"/>
    <x v="6"/>
  </r>
  <r>
    <x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204.05"/>
    <x v="1"/>
    <x v="6"/>
  </r>
  <r>
    <x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48.703703703703702"/>
    <x v="1"/>
    <x v="6"/>
  </r>
  <r>
    <x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53.339999999999996"/>
    <x v="1"/>
    <x v="6"/>
  </r>
  <r>
    <x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75.087719298245617"/>
    <x v="1"/>
    <x v="6"/>
  </r>
  <r>
    <x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18"/>
    <x v="1"/>
    <x v="6"/>
  </r>
  <r>
    <x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209.83870967741936"/>
    <x v="1"/>
    <x v="6"/>
  </r>
  <r>
    <x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61.022222222222226"/>
    <x v="1"/>
    <x v="6"/>
  </r>
  <r>
    <x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61"/>
    <x v="1"/>
    <x v="6"/>
  </r>
  <r>
    <x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80.034482758620683"/>
    <x v="1"/>
    <x v="6"/>
  </r>
  <r>
    <x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9.068965517241381"/>
    <x v="1"/>
    <x v="6"/>
  </r>
  <r>
    <x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49.438202247191015"/>
    <x v="1"/>
    <x v="6"/>
  </r>
  <r>
    <x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93.977440000000001"/>
    <x v="1"/>
    <x v="6"/>
  </r>
  <r>
    <x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61.944444444444443"/>
    <x v="1"/>
    <x v="6"/>
  </r>
  <r>
    <x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78.5"/>
    <x v="1"/>
    <x v="6"/>
  </r>
  <r>
    <x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33.75"/>
    <x v="1"/>
    <x v="6"/>
  </r>
  <r>
    <x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66.44736842105263"/>
    <x v="1"/>
    <x v="6"/>
  </r>
  <r>
    <x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35.799999999999997"/>
    <x v="1"/>
    <x v="6"/>
  </r>
  <r>
    <x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145.65217391304347"/>
    <x v="1"/>
    <x v="6"/>
  </r>
  <r>
    <x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25.693877551020407"/>
    <x v="1"/>
    <x v="6"/>
  </r>
  <r>
    <x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52.5"/>
    <x v="1"/>
    <x v="6"/>
  </r>
  <r>
    <x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30"/>
    <x v="1"/>
    <x v="6"/>
  </r>
  <r>
    <x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142.28070175438597"/>
    <x v="1"/>
    <x v="6"/>
  </r>
  <r>
    <x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24.545454545454547"/>
    <x v="1"/>
    <x v="6"/>
  </r>
  <r>
    <x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292.77777777777777"/>
    <x v="1"/>
    <x v="6"/>
  </r>
  <r>
    <x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44.92307692307692"/>
    <x v="1"/>
    <x v="6"/>
  </r>
  <r>
    <x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3.10144927536232"/>
    <x v="1"/>
    <x v="6"/>
  </r>
  <r>
    <x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80.400000000000006"/>
    <x v="1"/>
    <x v="6"/>
  </r>
  <r>
    <x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72.289156626506028"/>
    <x v="1"/>
    <x v="6"/>
  </r>
  <r>
    <x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32.972972972972975"/>
    <x v="1"/>
    <x v="6"/>
  </r>
  <r>
    <x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116.65217391304348"/>
    <x v="1"/>
    <x v="6"/>
  </r>
  <r>
    <x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79.61904761904762"/>
    <x v="1"/>
    <x v="6"/>
  </r>
  <r>
    <x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27.777777777777779"/>
    <x v="1"/>
    <x v="6"/>
  </r>
  <r>
    <x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81.029411764705884"/>
    <x v="1"/>
    <x v="6"/>
  </r>
  <r>
    <x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6.84821428571428"/>
    <x v="1"/>
    <x v="6"/>
  </r>
  <r>
    <x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177.61702127659575"/>
    <x v="1"/>
    <x v="6"/>
  </r>
  <r>
    <x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109.07894736842105"/>
    <x v="1"/>
    <x v="6"/>
  </r>
  <r>
    <x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119.64285714285714"/>
    <x v="1"/>
    <x v="6"/>
  </r>
  <r>
    <x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78.205128205128204"/>
    <x v="1"/>
    <x v="6"/>
  </r>
  <r>
    <x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52.173913043478258"/>
    <x v="1"/>
    <x v="6"/>
  </r>
  <r>
    <x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114.125"/>
    <x v="1"/>
    <x v="6"/>
  </r>
  <r>
    <x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50"/>
    <x v="1"/>
    <x v="6"/>
  </r>
  <r>
    <x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91.666666666666671"/>
    <x v="1"/>
    <x v="6"/>
  </r>
  <r>
    <x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108.59090909090909"/>
    <x v="1"/>
    <x v="6"/>
  </r>
  <r>
    <x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69.822784810126578"/>
    <x v="1"/>
    <x v="6"/>
  </r>
  <r>
    <x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9.57142857142857"/>
    <x v="1"/>
    <x v="6"/>
  </r>
  <r>
    <x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71.666666666666671"/>
    <x v="1"/>
    <x v="6"/>
  </r>
  <r>
    <x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93.611111111111114"/>
    <x v="1"/>
    <x v="6"/>
  </r>
  <r>
    <x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76.8"/>
    <x v="1"/>
    <x v="6"/>
  </r>
  <r>
    <x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5.795454545454547"/>
    <x v="1"/>
    <x v="6"/>
  </r>
  <r>
    <x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55.6"/>
    <x v="1"/>
    <x v="6"/>
  </r>
  <r>
    <x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147.33333333333334"/>
    <x v="1"/>
    <x v="6"/>
  </r>
  <r>
    <x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6.333333333333336"/>
    <x v="1"/>
    <x v="6"/>
  </r>
  <r>
    <x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96.19047619047619"/>
    <x v="1"/>
    <x v="6"/>
  </r>
  <r>
    <x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63.574074074074076"/>
    <x v="1"/>
    <x v="6"/>
  </r>
  <r>
    <x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184.78260869565219"/>
    <x v="1"/>
    <x v="6"/>
  </r>
  <r>
    <x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126.72222222222223"/>
    <x v="1"/>
    <x v="6"/>
  </r>
  <r>
    <x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83.42647058823529"/>
    <x v="1"/>
    <x v="6"/>
  </r>
  <r>
    <x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54.5"/>
    <x v="1"/>
    <x v="6"/>
  </r>
  <r>
    <x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302.30769230769232"/>
    <x v="1"/>
    <x v="6"/>
  </r>
  <r>
    <x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44.138888888888886"/>
    <x v="1"/>
    <x v="6"/>
  </r>
  <r>
    <x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866.66666666666663"/>
    <x v="1"/>
    <x v="6"/>
  </r>
  <r>
    <x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61.388888888888886"/>
    <x v="1"/>
    <x v="6"/>
  </r>
  <r>
    <x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29.666666666666668"/>
    <x v="1"/>
    <x v="6"/>
  </r>
  <r>
    <x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45.478260869565219"/>
    <x v="1"/>
    <x v="6"/>
  </r>
  <r>
    <x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96.203703703703709"/>
    <x v="1"/>
    <x v="6"/>
  </r>
  <r>
    <x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67.92307692307692"/>
    <x v="1"/>
    <x v="6"/>
  </r>
  <r>
    <x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30.777777777777779"/>
    <x v="1"/>
    <x v="6"/>
  </r>
  <r>
    <x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38.333333333333336"/>
    <x v="1"/>
    <x v="6"/>
  </r>
  <r>
    <x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66.833333333333329"/>
    <x v="1"/>
    <x v="6"/>
  </r>
  <r>
    <x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71.730769230769226"/>
    <x v="1"/>
    <x v="6"/>
  </r>
  <r>
    <x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176.47058823529412"/>
    <x v="1"/>
    <x v="6"/>
  </r>
  <r>
    <x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421.10526315789474"/>
    <x v="1"/>
    <x v="6"/>
  </r>
  <r>
    <x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04.98701298701299"/>
    <x v="1"/>
    <x v="6"/>
  </r>
  <r>
    <x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28.19047619047619"/>
    <x v="1"/>
    <x v="6"/>
  </r>
  <r>
    <x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54.55263157894737"/>
    <x v="1"/>
    <x v="6"/>
  </r>
  <r>
    <x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111.89285714285714"/>
    <x v="1"/>
    <x v="6"/>
  </r>
  <r>
    <x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85.208333333333329"/>
    <x v="1"/>
    <x v="6"/>
  </r>
  <r>
    <x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76.652173913043484"/>
    <x v="1"/>
    <x v="6"/>
  </r>
  <r>
    <x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65.166666666666671"/>
    <x v="1"/>
    <x v="6"/>
  </r>
  <r>
    <x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93.760312499999998"/>
    <x v="1"/>
    <x v="6"/>
  </r>
  <r>
    <x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133.33333333333334"/>
    <x v="1"/>
    <x v="6"/>
  </r>
  <r>
    <x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51.219512195121951"/>
    <x v="1"/>
    <x v="6"/>
  </r>
  <r>
    <x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100.17142857142858"/>
    <x v="1"/>
    <x v="6"/>
  </r>
  <r>
    <x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4.6"/>
    <x v="1"/>
    <x v="6"/>
  </r>
  <r>
    <x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184.67741935483872"/>
    <x v="1"/>
    <x v="6"/>
  </r>
  <r>
    <x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9.818181818181813"/>
    <x v="1"/>
    <x v="6"/>
  </r>
  <r>
    <x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61.944444444444443"/>
    <x v="1"/>
    <x v="6"/>
  </r>
  <r>
    <x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41.666666666666664"/>
    <x v="1"/>
    <x v="6"/>
  </r>
  <r>
    <x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6.06818181818182"/>
    <x v="1"/>
    <x v="6"/>
  </r>
  <r>
    <x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29"/>
    <x v="1"/>
    <x v="6"/>
  </r>
  <r>
    <x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24.210526315789473"/>
    <x v="1"/>
    <x v="6"/>
  </r>
  <r>
    <x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55.892857142857146"/>
    <x v="1"/>
    <x v="6"/>
  </r>
  <r>
    <x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11.666666666666666"/>
    <x v="1"/>
    <x v="6"/>
  </r>
  <r>
    <x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68.353846153846149"/>
    <x v="1"/>
    <x v="6"/>
  </r>
  <r>
    <x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27.065217391304348"/>
    <x v="1"/>
    <x v="6"/>
  </r>
  <r>
    <x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18.12941176470588"/>
    <x v="1"/>
    <x v="6"/>
  </r>
  <r>
    <x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44.757575757575758"/>
    <x v="1"/>
    <x v="6"/>
  </r>
  <r>
    <x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99.787878787878782"/>
    <x v="1"/>
    <x v="6"/>
  </r>
  <r>
    <x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117.64705882352941"/>
    <x v="1"/>
    <x v="6"/>
  </r>
  <r>
    <x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203.33333333333334"/>
    <x v="1"/>
    <x v="6"/>
  </r>
  <r>
    <x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28.323529411764707"/>
    <x v="1"/>
    <x v="6"/>
  </r>
  <r>
    <x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10.23076923076923"/>
    <x v="1"/>
    <x v="6"/>
  </r>
  <r>
    <x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31.970149253731343"/>
    <x v="1"/>
    <x v="6"/>
  </r>
  <r>
    <x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58.611111111111114"/>
    <x v="1"/>
    <x v="6"/>
  </r>
  <r>
    <x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29.428571428571427"/>
    <x v="1"/>
    <x v="6"/>
  </r>
  <r>
    <x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81.375"/>
    <x v="1"/>
    <x v="6"/>
  </r>
  <r>
    <x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99.16666666666666"/>
    <x v="1"/>
    <x v="6"/>
  </r>
  <r>
    <x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115.38461538461539"/>
    <x v="1"/>
    <x v="6"/>
  </r>
  <r>
    <x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46.428571428571431"/>
    <x v="1"/>
    <x v="6"/>
  </r>
  <r>
    <x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70.568181818181813"/>
    <x v="1"/>
    <x v="6"/>
  </r>
  <r>
    <x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22.222222222222221"/>
    <x v="1"/>
    <x v="6"/>
  </r>
  <r>
    <x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159.46666666666667"/>
    <x v="1"/>
    <x v="6"/>
  </r>
  <r>
    <x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7.777999999999999"/>
    <x v="1"/>
    <x v="6"/>
  </r>
  <r>
    <x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72.053571428571431"/>
    <x v="1"/>
    <x v="6"/>
  </r>
  <r>
    <x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63.695652173913047"/>
    <x v="1"/>
    <x v="6"/>
  </r>
  <r>
    <x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28.411764705882351"/>
    <x v="1"/>
    <x v="6"/>
  </r>
  <r>
    <x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03.21428571428571"/>
    <x v="1"/>
    <x v="6"/>
  </r>
  <r>
    <x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71.152173913043484"/>
    <x v="1"/>
    <x v="6"/>
  </r>
  <r>
    <x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35"/>
    <x v="1"/>
    <x v="6"/>
  </r>
  <r>
    <x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81.776315789473685"/>
    <x v="1"/>
    <x v="6"/>
  </r>
  <r>
    <x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297.02980769230766"/>
    <x v="1"/>
    <x v="6"/>
  </r>
  <r>
    <x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46.609195402298852"/>
    <x v="1"/>
    <x v="6"/>
  </r>
  <r>
    <x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51.724137931034484"/>
    <x v="1"/>
    <x v="6"/>
  </r>
  <r>
    <x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40.294117647058826"/>
    <x v="1"/>
    <x v="6"/>
  </r>
  <r>
    <x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6.25"/>
    <x v="1"/>
    <x v="6"/>
  </r>
  <r>
    <x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30.152638888888887"/>
    <x v="1"/>
    <x v="6"/>
  </r>
  <r>
    <x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95.238095238095241"/>
    <x v="1"/>
    <x v="6"/>
  </r>
  <r>
    <x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52.214285714285715"/>
    <x v="1"/>
    <x v="6"/>
  </r>
  <r>
    <x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34.1549295774648"/>
    <x v="1"/>
    <x v="6"/>
  </r>
  <r>
    <x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62.827380952380949"/>
    <x v="1"/>
    <x v="6"/>
  </r>
  <r>
    <x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58.94736842105263"/>
    <x v="1"/>
    <x v="6"/>
  </r>
  <r>
    <x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143.1081081081081"/>
    <x v="1"/>
    <x v="6"/>
  </r>
  <r>
    <x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84.166666666666671"/>
    <x v="1"/>
    <x v="6"/>
  </r>
  <r>
    <x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86.07142857142858"/>
    <x v="1"/>
    <x v="6"/>
  </r>
  <r>
    <x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9.785555555555561"/>
    <x v="1"/>
    <x v="6"/>
  </r>
  <r>
    <x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64.157560975609755"/>
    <x v="1"/>
    <x v="6"/>
  </r>
  <r>
    <x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59.651162790697676"/>
    <x v="1"/>
    <x v="6"/>
  </r>
  <r>
    <x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31.25"/>
    <x v="1"/>
    <x v="6"/>
  </r>
  <r>
    <x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41.222222222222221"/>
    <x v="1"/>
    <x v="6"/>
  </r>
  <r>
    <x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43.35"/>
    <x v="1"/>
    <x v="6"/>
  </r>
  <r>
    <x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64.516129032258064"/>
    <x v="1"/>
    <x v="6"/>
  </r>
  <r>
    <x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43.28"/>
    <x v="1"/>
    <x v="6"/>
  </r>
  <r>
    <x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77"/>
    <x v="1"/>
    <x v="6"/>
  </r>
  <r>
    <x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51.222222222222221"/>
    <x v="1"/>
    <x v="6"/>
  </r>
  <r>
    <x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68.25"/>
    <x v="1"/>
    <x v="6"/>
  </r>
  <r>
    <x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19.487179487179485"/>
    <x v="1"/>
    <x v="6"/>
  </r>
  <r>
    <x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41.125"/>
    <x v="1"/>
    <x v="6"/>
  </r>
  <r>
    <x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41.405405405405403"/>
    <x v="1"/>
    <x v="6"/>
  </r>
  <r>
    <x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27.5"/>
    <x v="1"/>
    <x v="6"/>
  </r>
  <r>
    <x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33.571428571428569"/>
    <x v="1"/>
    <x v="6"/>
  </r>
  <r>
    <x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145.86956521739131"/>
    <x v="1"/>
    <x v="6"/>
  </r>
  <r>
    <x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358.6875"/>
    <x v="1"/>
    <x v="6"/>
  </r>
  <r>
    <x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50.981818181818184"/>
    <x v="1"/>
    <x v="6"/>
  </r>
  <r>
    <x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45.037037037037038"/>
    <x v="1"/>
    <x v="6"/>
  </r>
  <r>
    <x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17.527777777777779"/>
    <x v="1"/>
    <x v="6"/>
  </r>
  <r>
    <x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50"/>
    <x v="1"/>
    <x v="6"/>
  </r>
  <r>
    <x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57.916666666666664"/>
    <x v="1"/>
    <x v="6"/>
  </r>
  <r>
    <x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29.705882352941178"/>
    <x v="1"/>
    <x v="6"/>
  </r>
  <r>
    <x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90.684210526315795"/>
    <x v="1"/>
    <x v="6"/>
  </r>
  <r>
    <x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55.012688172043013"/>
    <x v="1"/>
    <x v="6"/>
  </r>
  <r>
    <x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57.222222222222221"/>
    <x v="1"/>
    <x v="6"/>
  </r>
  <r>
    <x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72.950819672131146"/>
    <x v="1"/>
    <x v="6"/>
  </r>
  <r>
    <x v="3467"/>
    <x v="3465"/>
    <s v="Venus in Fur, By David Ives."/>
    <n v="3000"/>
    <n v="3030"/>
    <x v="0"/>
    <x v="0"/>
    <s v="USD"/>
    <n v="1426864032"/>
    <n v="1424275632"/>
    <b v="0"/>
    <n v="47"/>
    <b v="1"/>
    <x v="6"/>
    <n v="1.01"/>
    <n v="64.468085106382972"/>
    <x v="1"/>
    <x v="6"/>
  </r>
  <r>
    <x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716.35294117647061"/>
    <x v="1"/>
    <x v="6"/>
  </r>
  <r>
    <x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50.396825396825399"/>
    <x v="1"/>
    <x v="6"/>
  </r>
  <r>
    <x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41.666666666666664"/>
    <x v="1"/>
    <x v="6"/>
  </r>
  <r>
    <x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35.766666666666666"/>
    <x v="1"/>
    <x v="6"/>
  </r>
  <r>
    <x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88.739130434782609"/>
    <x v="1"/>
    <x v="6"/>
  </r>
  <r>
    <x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148.4848484848485"/>
    <x v="1"/>
    <x v="6"/>
  </r>
  <r>
    <x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51.794871794871796"/>
    <x v="1"/>
    <x v="6"/>
  </r>
  <r>
    <x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20"/>
    <x v="1"/>
    <x v="6"/>
  </r>
  <r>
    <x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52"/>
    <x v="1"/>
    <x v="6"/>
  </r>
  <r>
    <x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53.230769230769234"/>
    <x v="1"/>
    <x v="6"/>
  </r>
  <r>
    <x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39.596491228070178"/>
    <x v="1"/>
    <x v="6"/>
  </r>
  <r>
    <x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34.25"/>
    <x v="1"/>
    <x v="6"/>
  </r>
  <r>
    <x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64.61538461538461"/>
    <x v="1"/>
    <x v="6"/>
  </r>
  <r>
    <x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25.05263157894737"/>
    <x v="1"/>
    <x v="6"/>
  </r>
  <r>
    <x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51.875"/>
    <x v="1"/>
    <x v="6"/>
  </r>
  <r>
    <x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40.285714285714285"/>
    <x v="1"/>
    <x v="6"/>
  </r>
  <r>
    <x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64.909090909090907"/>
    <x v="1"/>
    <x v="6"/>
  </r>
  <r>
    <x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55.333333333333336"/>
    <x v="1"/>
    <x v="6"/>
  </r>
  <r>
    <x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83.142857142857139"/>
    <x v="1"/>
    <x v="6"/>
  </r>
  <r>
    <x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38.712121212121211"/>
    <x v="1"/>
    <x v="6"/>
  </r>
  <r>
    <x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125.37931034482759"/>
    <x v="1"/>
    <x v="6"/>
  </r>
  <r>
    <x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78.263888888888886"/>
    <x v="1"/>
    <x v="6"/>
  </r>
  <r>
    <x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47.222222222222221"/>
    <x v="1"/>
    <x v="6"/>
  </r>
  <r>
    <x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79.099999999999994"/>
    <x v="1"/>
    <x v="6"/>
  </r>
  <r>
    <x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114.29199999999999"/>
    <x v="1"/>
    <x v="6"/>
  </r>
  <r>
    <x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51.724137931034484"/>
    <x v="1"/>
    <x v="6"/>
  </r>
  <r>
    <x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30.76923076923077"/>
    <x v="1"/>
    <x v="6"/>
  </r>
  <r>
    <x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74.208333333333329"/>
    <x v="1"/>
    <x v="6"/>
  </r>
  <r>
    <x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47.846153846153847"/>
    <x v="1"/>
    <x v="6"/>
  </r>
  <r>
    <x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34.408163265306122"/>
    <x v="1"/>
    <x v="6"/>
  </r>
  <r>
    <x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40.238095238095241"/>
    <x v="1"/>
    <x v="6"/>
  </r>
  <r>
    <x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60.285714285714285"/>
    <x v="1"/>
    <x v="6"/>
  </r>
  <r>
    <x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25.30952380952381"/>
    <x v="1"/>
    <x v="6"/>
  </r>
  <r>
    <x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5.952380952380949"/>
    <x v="1"/>
    <x v="6"/>
  </r>
  <r>
    <x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136"/>
    <x v="1"/>
    <x v="6"/>
  </r>
  <r>
    <x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70.763157894736835"/>
    <x v="1"/>
    <x v="6"/>
  </r>
  <r>
    <x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25"/>
    <x v="1"/>
    <x v="6"/>
  </r>
  <r>
    <x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66.512820512820511"/>
    <x v="1"/>
    <x v="6"/>
  </r>
  <r>
    <x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105"/>
    <x v="1"/>
    <x v="6"/>
  </r>
  <r>
    <x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145"/>
    <x v="1"/>
    <x v="6"/>
  </r>
  <r>
    <x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12"/>
    <x v="1"/>
    <x v="6"/>
  </r>
  <r>
    <x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96.666666666666671"/>
    <x v="1"/>
    <x v="6"/>
  </r>
  <r>
    <x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60.333333333333336"/>
    <x v="1"/>
    <x v="6"/>
  </r>
  <r>
    <x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9.89473684210526"/>
    <x v="1"/>
    <x v="6"/>
  </r>
  <r>
    <x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58.823529411764703"/>
    <x v="1"/>
    <x v="6"/>
  </r>
  <r>
    <x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75.340909090909093"/>
    <x v="1"/>
    <x v="6"/>
  </r>
  <r>
    <x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55"/>
    <x v="1"/>
    <x v="6"/>
  </r>
  <r>
    <x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66.956521739130437"/>
    <x v="1"/>
    <x v="6"/>
  </r>
  <r>
    <x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227.27272727272728"/>
    <x v="1"/>
    <x v="6"/>
  </r>
  <r>
    <x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307.69230769230768"/>
    <x v="1"/>
    <x v="6"/>
  </r>
  <r>
    <x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50.020909090909093"/>
    <x v="1"/>
    <x v="6"/>
  </r>
  <r>
    <x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72.392857142857139"/>
    <x v="1"/>
    <x v="6"/>
  </r>
  <r>
    <x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95.952380952380949"/>
    <x v="1"/>
    <x v="6"/>
  </r>
  <r>
    <x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45.615384615384613"/>
    <x v="1"/>
    <x v="6"/>
  </r>
  <r>
    <x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1.029411764705884"/>
    <x v="1"/>
    <x v="6"/>
  </r>
  <r>
    <x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56.825000000000003"/>
    <x v="1"/>
    <x v="6"/>
  </r>
  <r>
    <x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37.24324324324326"/>
    <x v="1"/>
    <x v="6"/>
  </r>
  <r>
    <x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75.714285714285708"/>
    <x v="1"/>
    <x v="6"/>
  </r>
  <r>
    <x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99"/>
    <x v="1"/>
    <x v="6"/>
  </r>
  <r>
    <x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81.569767441860463"/>
    <x v="1"/>
    <x v="6"/>
  </r>
  <r>
    <x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5.108108108108105"/>
    <x v="1"/>
    <x v="6"/>
  </r>
  <r>
    <x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36.666666666666664"/>
    <x v="1"/>
    <x v="6"/>
  </r>
  <r>
    <x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125"/>
    <x v="1"/>
    <x v="6"/>
  </r>
  <r>
    <x v="3531"/>
    <x v="3529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49.230769230769234"/>
    <x v="1"/>
    <x v="6"/>
  </r>
  <r>
    <x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42.296296296296298"/>
    <x v="1"/>
    <x v="6"/>
  </r>
  <r>
    <x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78.875"/>
    <x v="1"/>
    <x v="6"/>
  </r>
  <r>
    <x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38.284313725490193"/>
    <x v="1"/>
    <x v="6"/>
  </r>
  <r>
    <x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44.847826086956523"/>
    <x v="1"/>
    <x v="6"/>
  </r>
  <r>
    <x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13.529411764705882"/>
    <x v="1"/>
    <x v="6"/>
  </r>
  <r>
    <x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43.5"/>
    <x v="1"/>
    <x v="6"/>
  </r>
  <r>
    <x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30.951807228915662"/>
    <x v="1"/>
    <x v="6"/>
  </r>
  <r>
    <x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55.230769230769234"/>
    <x v="1"/>
    <x v="6"/>
  </r>
  <r>
    <x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46.125"/>
    <x v="1"/>
    <x v="6"/>
  </r>
  <r>
    <x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39.375"/>
    <x v="1"/>
    <x v="6"/>
  </r>
  <r>
    <x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66.152941176470591"/>
    <x v="1"/>
    <x v="6"/>
  </r>
  <r>
    <x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54.137931034482762"/>
    <x v="1"/>
    <x v="6"/>
  </r>
  <r>
    <x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104.16666666666667"/>
    <x v="1"/>
    <x v="6"/>
  </r>
  <r>
    <x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31.375"/>
    <x v="1"/>
    <x v="6"/>
  </r>
  <r>
    <x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59.210526315789473"/>
    <x v="1"/>
    <x v="6"/>
  </r>
  <r>
    <x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119.17633928571429"/>
    <x v="1"/>
    <x v="6"/>
  </r>
  <r>
    <x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64.61538461538461"/>
    <x v="1"/>
    <x v="6"/>
  </r>
  <r>
    <x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24.285714285714285"/>
    <x v="1"/>
    <x v="6"/>
  </r>
  <r>
    <x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40.9375"/>
    <x v="1"/>
    <x v="6"/>
  </r>
  <r>
    <x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61.1"/>
    <x v="1"/>
    <x v="6"/>
  </r>
  <r>
    <x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38.65"/>
    <x v="1"/>
    <x v="6"/>
  </r>
  <r>
    <x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56.20192307692308"/>
    <x v="1"/>
    <x v="6"/>
  </r>
  <r>
    <x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107.00207547169811"/>
    <x v="1"/>
    <x v="6"/>
  </r>
  <r>
    <x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71.42857142857142"/>
    <x v="1"/>
    <x v="6"/>
  </r>
  <r>
    <x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110.5"/>
    <x v="1"/>
    <x v="6"/>
  </r>
  <r>
    <x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179.27598566308242"/>
    <x v="1"/>
    <x v="6"/>
  </r>
  <r>
    <x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22.90909090909091"/>
    <x v="1"/>
    <x v="6"/>
  </r>
  <r>
    <x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43.125"/>
    <x v="1"/>
    <x v="6"/>
  </r>
  <r>
    <x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46.891891891891895"/>
    <x v="1"/>
    <x v="6"/>
  </r>
  <r>
    <x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47.407407407407405"/>
    <x v="1"/>
    <x v="6"/>
  </r>
  <r>
    <x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15.129032258064516"/>
    <x v="1"/>
    <x v="6"/>
  </r>
  <r>
    <x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21.098000000000003"/>
    <x v="1"/>
    <x v="6"/>
  </r>
  <r>
    <x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59.117647058823529"/>
    <x v="1"/>
    <x v="6"/>
  </r>
  <r>
    <x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97.916666666666671"/>
    <x v="1"/>
    <x v="6"/>
  </r>
  <r>
    <x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55.131578947368418"/>
    <x v="1"/>
    <x v="6"/>
  </r>
  <r>
    <x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26.536585365853657"/>
    <x v="1"/>
    <x v="6"/>
  </r>
  <r>
    <x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58.421052631578945"/>
    <x v="1"/>
    <x v="6"/>
  </r>
  <r>
    <x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122.53658536585365"/>
    <x v="1"/>
    <x v="6"/>
  </r>
  <r>
    <x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87.961538461538467"/>
    <x v="1"/>
    <x v="6"/>
  </r>
  <r>
    <x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73.239999999999995"/>
    <x v="1"/>
    <x v="6"/>
  </r>
  <r>
    <x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55.555555555555557"/>
    <x v="1"/>
    <x v="6"/>
  </r>
  <r>
    <x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39.53846153846154"/>
    <x v="1"/>
    <x v="6"/>
  </r>
  <r>
    <x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136.77777777777777"/>
    <x v="1"/>
    <x v="6"/>
  </r>
  <r>
    <x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99.343137254901961"/>
    <x v="1"/>
    <x v="6"/>
  </r>
  <r>
    <x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0"/>
    <x v="1"/>
    <x v="6"/>
  </r>
  <r>
    <x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28.888888888888889"/>
    <x v="1"/>
    <x v="6"/>
  </r>
  <r>
    <x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40.545945945945945"/>
    <x v="1"/>
    <x v="6"/>
  </r>
  <r>
    <x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35.714285714285715"/>
    <x v="1"/>
    <x v="6"/>
  </r>
  <r>
    <x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37.962962962962962"/>
    <x v="1"/>
    <x v="6"/>
  </r>
  <r>
    <x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3.333333333333336"/>
    <x v="1"/>
    <x v="6"/>
  </r>
  <r>
    <x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58.571428571428569"/>
    <x v="1"/>
    <x v="6"/>
  </r>
  <r>
    <x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135.625"/>
    <x v="1"/>
    <x v="6"/>
  </r>
  <r>
    <x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30.9375"/>
    <x v="1"/>
    <x v="6"/>
  </r>
  <r>
    <x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176.08695652173913"/>
    <x v="1"/>
    <x v="6"/>
  </r>
  <r>
    <x v="3586"/>
    <x v="3584"/>
    <s v="See Theatre In A New Light"/>
    <n v="7500"/>
    <n v="8207"/>
    <x v="0"/>
    <x v="0"/>
    <s v="USD"/>
    <n v="1474649070"/>
    <n v="1469465070"/>
    <b v="0"/>
    <n v="54"/>
    <b v="1"/>
    <x v="6"/>
    <n v="1.0942666666666667"/>
    <n v="151.9814814814815"/>
    <x v="1"/>
    <x v="6"/>
  </r>
  <r>
    <x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22.607142857142858"/>
    <x v="1"/>
    <x v="6"/>
  </r>
  <r>
    <x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8.272727272727273"/>
    <x v="1"/>
    <x v="6"/>
  </r>
  <r>
    <x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82.258064516129039"/>
    <x v="1"/>
    <x v="6"/>
  </r>
  <r>
    <x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68.534246575342465"/>
    <x v="1"/>
    <x v="6"/>
  </r>
  <r>
    <x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68.055555555555557"/>
    <x v="1"/>
    <x v="6"/>
  </r>
  <r>
    <x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72.714285714285708"/>
    <x v="1"/>
    <x v="6"/>
  </r>
  <r>
    <x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77.186046511627907"/>
    <x v="1"/>
    <x v="6"/>
  </r>
  <r>
    <x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55.972222222222221"/>
    <x v="1"/>
    <x v="6"/>
  </r>
  <r>
    <x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49.693548387096776"/>
    <x v="1"/>
    <x v="6"/>
  </r>
  <r>
    <x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79"/>
    <x v="1"/>
    <x v="6"/>
  </r>
  <r>
    <x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77.727272727272734"/>
    <x v="1"/>
    <x v="6"/>
  </r>
  <r>
    <x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40.777777777777779"/>
    <x v="1"/>
    <x v="6"/>
  </r>
  <r>
    <x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59.411764705882355"/>
    <x v="1"/>
    <x v="6"/>
  </r>
  <r>
    <x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.25"/>
    <x v="1"/>
    <x v="6"/>
  </r>
  <r>
    <x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39.377358490566039"/>
    <x v="1"/>
    <x v="6"/>
  </r>
  <r>
    <x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81.673469387755105"/>
    <x v="1"/>
    <x v="6"/>
  </r>
  <r>
    <x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44.912280701754383"/>
    <x v="1"/>
    <x v="6"/>
  </r>
  <r>
    <x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49.05797101449275"/>
    <x v="1"/>
    <x v="6"/>
  </r>
  <r>
    <x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30.666666666666668"/>
    <x v="1"/>
    <x v="6"/>
  </r>
  <r>
    <x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61.0625"/>
    <x v="1"/>
    <x v="6"/>
  </r>
  <r>
    <x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29"/>
    <x v="1"/>
    <x v="6"/>
  </r>
  <r>
    <x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29.62962962962963"/>
    <x v="1"/>
    <x v="6"/>
  </r>
  <r>
    <x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143.0952380952381"/>
    <x v="1"/>
    <x v="6"/>
  </r>
  <r>
    <x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52.354838709677416"/>
    <x v="1"/>
    <x v="6"/>
  </r>
  <r>
    <x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66.666666666666671"/>
    <x v="1"/>
    <x v="6"/>
  </r>
  <r>
    <x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126.66666666666667"/>
    <x v="1"/>
    <x v="6"/>
  </r>
  <r>
    <x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62.5"/>
    <x v="1"/>
    <x v="6"/>
  </r>
  <r>
    <x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35.492957746478872"/>
    <x v="1"/>
    <x v="6"/>
  </r>
  <r>
    <x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37.083333333333336"/>
    <x v="1"/>
    <x v="6"/>
  </r>
  <r>
    <x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69.333333333333329"/>
    <x v="1"/>
    <x v="6"/>
  </r>
  <r>
    <x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17.254901960784313"/>
    <x v="1"/>
    <x v="6"/>
  </r>
  <r>
    <x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36.071428571428569"/>
    <x v="1"/>
    <x v="6"/>
  </r>
  <r>
    <x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66.470588235294116"/>
    <x v="1"/>
    <x v="6"/>
  </r>
  <r>
    <x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56.065989847715734"/>
    <x v="1"/>
    <x v="6"/>
  </r>
  <r>
    <x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47.028571428571432"/>
    <x v="1"/>
    <x v="6"/>
  </r>
  <r>
    <x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47.666190476190479"/>
    <x v="1"/>
    <x v="6"/>
  </r>
  <r>
    <x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88.235294117647058"/>
    <x v="1"/>
    <x v="6"/>
  </r>
  <r>
    <x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80.717948717948715"/>
    <x v="1"/>
    <x v="6"/>
  </r>
  <r>
    <x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39.487179487179489"/>
    <x v="1"/>
    <x v="6"/>
  </r>
  <r>
    <x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84.854166666666671"/>
    <x v="1"/>
    <x v="6"/>
  </r>
  <r>
    <x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68.965517241379317"/>
    <x v="1"/>
    <x v="6"/>
  </r>
  <r>
    <x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e v="#DIV/0!"/>
    <x v="1"/>
    <x v="40"/>
  </r>
  <r>
    <x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1"/>
    <x v="1"/>
    <x v="40"/>
  </r>
  <r>
    <x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"/>
    <x v="1"/>
    <x v="40"/>
  </r>
  <r>
    <x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147.88135593220338"/>
    <x v="1"/>
    <x v="40"/>
  </r>
  <r>
    <x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00"/>
    <x v="1"/>
    <x v="40"/>
  </r>
  <r>
    <x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56.838709677419352"/>
    <x v="1"/>
    <x v="40"/>
  </r>
  <r>
    <x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176.94444444444446"/>
    <x v="1"/>
    <x v="40"/>
  </r>
  <r>
    <x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27.6"/>
    <x v="1"/>
    <x v="40"/>
  </r>
  <r>
    <x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e v="#DIV/0!"/>
    <x v="1"/>
    <x v="40"/>
  </r>
  <r>
    <x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66.142857142857139"/>
    <x v="1"/>
    <x v="40"/>
  </r>
  <r>
    <x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108"/>
    <x v="1"/>
    <x v="40"/>
  </r>
  <r>
    <x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"/>
    <x v="1"/>
    <x v="40"/>
  </r>
  <r>
    <x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18.333333333333332"/>
    <x v="1"/>
    <x v="40"/>
  </r>
  <r>
    <x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e v="#DIV/0!"/>
    <x v="1"/>
    <x v="40"/>
  </r>
  <r>
    <x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.5"/>
    <x v="1"/>
    <x v="40"/>
  </r>
  <r>
    <x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e v="#DIV/0!"/>
    <x v="1"/>
    <x v="40"/>
  </r>
  <r>
    <x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68.416666666666671"/>
    <x v="1"/>
    <x v="40"/>
  </r>
  <r>
    <x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"/>
    <x v="1"/>
    <x v="40"/>
  </r>
  <r>
    <x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60.125"/>
    <x v="1"/>
    <x v="40"/>
  </r>
  <r>
    <x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15"/>
    <x v="1"/>
    <x v="40"/>
  </r>
  <r>
    <x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550.04109589041093"/>
    <x v="1"/>
    <x v="6"/>
  </r>
  <r>
    <x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97.5"/>
    <x v="1"/>
    <x v="6"/>
  </r>
  <r>
    <x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29.411764705882351"/>
    <x v="1"/>
    <x v="6"/>
  </r>
  <r>
    <x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57.777777777777779"/>
    <x v="1"/>
    <x v="6"/>
  </r>
  <r>
    <x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44.235294117647058"/>
    <x v="1"/>
    <x v="6"/>
  </r>
  <r>
    <x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60.909090909090907"/>
    <x v="1"/>
    <x v="6"/>
  </r>
  <r>
    <x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68.84210526315789"/>
    <x v="1"/>
    <x v="6"/>
  </r>
  <r>
    <x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73.582278481012665"/>
    <x v="1"/>
    <x v="6"/>
  </r>
  <r>
    <x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115.02173913043478"/>
    <x v="1"/>
    <x v="6"/>
  </r>
  <r>
    <x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110.75"/>
    <x v="1"/>
    <x v="6"/>
  </r>
  <r>
    <x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5.5"/>
    <x v="1"/>
    <x v="6"/>
  </r>
  <r>
    <x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235.46153846153845"/>
    <x v="1"/>
    <x v="6"/>
  </r>
  <r>
    <x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11.363636363636363"/>
    <x v="1"/>
    <x v="6"/>
  </r>
  <r>
    <x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92.5"/>
    <x v="1"/>
    <x v="6"/>
  </r>
  <r>
    <x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202.85"/>
    <x v="1"/>
    <x v="6"/>
  </r>
  <r>
    <x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26"/>
    <x v="1"/>
    <x v="6"/>
  </r>
  <r>
    <x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46.05263157894737"/>
    <x v="1"/>
    <x v="6"/>
  </r>
  <r>
    <x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51"/>
    <x v="1"/>
    <x v="6"/>
  </r>
  <r>
    <x v="3666"/>
    <x v="3662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1.578947368421051"/>
    <x v="1"/>
    <x v="6"/>
  </r>
  <r>
    <x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53.363965517241382"/>
    <x v="1"/>
    <x v="6"/>
  </r>
  <r>
    <x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36.964285714285715"/>
    <x v="1"/>
    <x v="6"/>
  </r>
  <r>
    <x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1.294117647058826"/>
    <x v="1"/>
    <x v="6"/>
  </r>
  <r>
    <x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20.083333333333332"/>
    <x v="1"/>
    <x v="6"/>
  </r>
  <r>
    <x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88.25"/>
    <x v="1"/>
    <x v="6"/>
  </r>
  <r>
    <x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53.438596491228068"/>
    <x v="1"/>
    <x v="6"/>
  </r>
  <r>
    <x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39.868421052631582"/>
    <x v="1"/>
    <x v="6"/>
  </r>
  <r>
    <x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145.16129032258064"/>
    <x v="1"/>
    <x v="6"/>
  </r>
  <r>
    <x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23.333333333333332"/>
    <x v="1"/>
    <x v="6"/>
  </r>
  <r>
    <x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64.375"/>
    <x v="1"/>
    <x v="6"/>
  </r>
  <r>
    <x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62.052763819095475"/>
    <x v="1"/>
    <x v="6"/>
  </r>
  <r>
    <x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66.129032258064512"/>
    <x v="1"/>
    <x v="6"/>
  </r>
  <r>
    <x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73.400000000000006"/>
    <x v="1"/>
    <x v="6"/>
  </r>
  <r>
    <x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99.5"/>
    <x v="1"/>
    <x v="6"/>
  </r>
  <r>
    <x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62.166666666666664"/>
    <x v="1"/>
    <x v="6"/>
  </r>
  <r>
    <x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62.328358208955223"/>
    <x v="1"/>
    <x v="6"/>
  </r>
  <r>
    <x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58.787878787878789"/>
    <x v="1"/>
    <x v="6"/>
  </r>
  <r>
    <x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45.347826086956523"/>
    <x v="1"/>
    <x v="6"/>
  </r>
  <r>
    <x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41.944444444444443"/>
    <x v="1"/>
    <x v="6"/>
  </r>
  <r>
    <x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59.166666666666664"/>
    <x v="1"/>
    <x v="6"/>
  </r>
  <r>
    <x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200.49"/>
    <x v="1"/>
    <x v="6"/>
  </r>
  <r>
    <x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83.974358974358978"/>
    <x v="1"/>
    <x v="6"/>
  </r>
  <r>
    <x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57.258064516129032"/>
    <x v="1"/>
    <x v="6"/>
  </r>
  <r>
    <x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58.064516129032256"/>
    <x v="1"/>
    <x v="6"/>
  </r>
  <r>
    <x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186.80291970802921"/>
    <x v="1"/>
    <x v="6"/>
  </r>
  <r>
    <x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74.117647058823536"/>
    <x v="1"/>
    <x v="6"/>
  </r>
  <r>
    <x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30.714285714285715"/>
    <x v="1"/>
    <x v="6"/>
  </r>
  <r>
    <x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62.666666666666664"/>
    <x v="1"/>
    <x v="6"/>
  </r>
  <r>
    <x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121.36363636363636"/>
    <x v="1"/>
    <x v="6"/>
  </r>
  <r>
    <x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39.743589743589745"/>
    <x v="1"/>
    <x v="6"/>
  </r>
  <r>
    <x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72"/>
    <x v="1"/>
    <x v="6"/>
  </r>
  <r>
    <x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40.632352941176471"/>
    <x v="1"/>
    <x v="6"/>
  </r>
  <r>
    <x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63"/>
    <x v="1"/>
    <x v="6"/>
  </r>
  <r>
    <x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33.666666666666664"/>
    <x v="1"/>
    <x v="6"/>
  </r>
  <r>
    <x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8.589743589743591"/>
    <x v="1"/>
    <x v="6"/>
  </r>
  <r>
    <x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155.95238095238096"/>
    <x v="1"/>
    <x v="6"/>
  </r>
  <r>
    <x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3.2"/>
    <x v="1"/>
    <x v="6"/>
  </r>
  <r>
    <x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15.148518518518518"/>
    <x v="1"/>
    <x v="6"/>
  </r>
  <r>
    <x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83.571428571428569"/>
    <x v="1"/>
    <x v="6"/>
  </r>
  <r>
    <x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40"/>
    <x v="1"/>
    <x v="6"/>
  </r>
  <r>
    <x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80.869565217391298"/>
    <x v="1"/>
    <x v="6"/>
  </r>
  <r>
    <x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53.846153846153847"/>
    <x v="1"/>
    <x v="6"/>
  </r>
  <r>
    <x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30.928571428571427"/>
    <x v="1"/>
    <x v="6"/>
  </r>
  <r>
    <x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67.962962962962962"/>
    <x v="1"/>
    <x v="6"/>
  </r>
  <r>
    <x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27.142857142857142"/>
    <x v="1"/>
    <x v="6"/>
  </r>
  <r>
    <x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10.86538461538461"/>
    <x v="1"/>
    <x v="6"/>
  </r>
  <r>
    <x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106.84210526315789"/>
    <x v="1"/>
    <x v="6"/>
  </r>
  <r>
    <x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05.51546391752578"/>
    <x v="1"/>
    <x v="6"/>
  </r>
  <r>
    <x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132.96296296296296"/>
    <x v="1"/>
    <x v="6"/>
  </r>
  <r>
    <x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51.916666666666664"/>
    <x v="1"/>
    <x v="6"/>
  </r>
  <r>
    <x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310"/>
    <x v="1"/>
    <x v="6"/>
  </r>
  <r>
    <x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26.021739130434781"/>
    <x v="1"/>
    <x v="6"/>
  </r>
  <r>
    <x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105"/>
    <x v="1"/>
    <x v="6"/>
  </r>
  <r>
    <x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86.224999999999994"/>
    <x v="1"/>
    <x v="6"/>
  </r>
  <r>
    <x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114.54545454545455"/>
    <x v="1"/>
    <x v="6"/>
  </r>
  <r>
    <x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7.657142857142858"/>
    <x v="1"/>
    <x v="6"/>
  </r>
  <r>
    <x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72.888888888888886"/>
    <x v="1"/>
    <x v="6"/>
  </r>
  <r>
    <x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49.545505617977533"/>
    <x v="1"/>
    <x v="6"/>
  </r>
  <r>
    <x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25.4"/>
    <x v="1"/>
    <x v="6"/>
  </r>
  <r>
    <x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62.586956521739133"/>
    <x v="1"/>
    <x v="6"/>
  </r>
  <r>
    <x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61.060606060606062"/>
    <x v="1"/>
    <x v="6"/>
  </r>
  <r>
    <x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60.064516129032256"/>
    <x v="1"/>
    <x v="6"/>
  </r>
  <r>
    <x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72.400000000000006"/>
    <x v="1"/>
    <x v="6"/>
  </r>
  <r>
    <x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00"/>
    <x v="1"/>
    <x v="6"/>
  </r>
  <r>
    <x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51.666666666666664"/>
    <x v="1"/>
    <x v="6"/>
  </r>
  <r>
    <x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2.75"/>
    <x v="1"/>
    <x v="6"/>
  </r>
  <r>
    <x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e v="#DIV/0!"/>
    <x v="1"/>
    <x v="6"/>
  </r>
  <r>
    <x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61"/>
    <x v="1"/>
    <x v="6"/>
  </r>
  <r>
    <x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10"/>
    <x v="1"/>
    <x v="6"/>
  </r>
  <r>
    <x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0"/>
    <x v="1"/>
    <x v="6"/>
  </r>
  <r>
    <x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7.5"/>
    <x v="1"/>
    <x v="6"/>
  </r>
  <r>
    <x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45"/>
    <x v="1"/>
    <x v="6"/>
  </r>
  <r>
    <x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00.625"/>
    <x v="1"/>
    <x v="6"/>
  </r>
  <r>
    <x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25.571428571428573"/>
    <x v="1"/>
    <x v="6"/>
  </r>
  <r>
    <x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e v="#DIV/0!"/>
    <x v="1"/>
    <x v="6"/>
  </r>
  <r>
    <x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25"/>
    <x v="1"/>
    <x v="6"/>
  </r>
  <r>
    <x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e v="#DIV/0!"/>
    <x v="1"/>
    <x v="6"/>
  </r>
  <r>
    <x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e v="#DIV/0!"/>
    <x v="1"/>
    <x v="6"/>
  </r>
  <r>
    <x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0"/>
    <x v="1"/>
    <x v="6"/>
  </r>
  <r>
    <x v="3746"/>
    <x v="3741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202"/>
    <x v="1"/>
    <x v="6"/>
  </r>
  <r>
    <x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25"/>
    <x v="1"/>
    <x v="6"/>
  </r>
  <r>
    <x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99.538461538461533"/>
    <x v="1"/>
    <x v="40"/>
  </r>
  <r>
    <x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75"/>
    <x v="1"/>
    <x v="40"/>
  </r>
  <r>
    <x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215.25"/>
    <x v="1"/>
    <x v="40"/>
  </r>
  <r>
    <x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20.54545454545455"/>
    <x v="1"/>
    <x v="40"/>
  </r>
  <r>
    <x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37.666666666666664"/>
    <x v="1"/>
    <x v="40"/>
  </r>
  <r>
    <x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172.23333333333332"/>
    <x v="1"/>
    <x v="40"/>
  </r>
  <r>
    <x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111.11111111111111"/>
    <x v="1"/>
    <x v="40"/>
  </r>
  <r>
    <x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25.464285714285715"/>
    <x v="1"/>
    <x v="40"/>
  </r>
  <r>
    <x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267.64705882352939"/>
    <x v="1"/>
    <x v="40"/>
  </r>
  <r>
    <x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75.959999999999994"/>
    <x v="1"/>
    <x v="40"/>
  </r>
  <r>
    <x v="3758"/>
    <x v="3753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9.03846153846154"/>
    <x v="1"/>
    <x v="40"/>
  </r>
  <r>
    <x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50.111022727272733"/>
    <x v="1"/>
    <x v="40"/>
  </r>
  <r>
    <x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55.502967032967035"/>
    <x v="1"/>
    <x v="40"/>
  </r>
  <r>
    <x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166.66666666666666"/>
    <x v="1"/>
    <x v="40"/>
  </r>
  <r>
    <x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47.428571428571431"/>
    <x v="1"/>
    <x v="40"/>
  </r>
  <r>
    <x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64.935064935064929"/>
    <x v="1"/>
    <x v="40"/>
  </r>
  <r>
    <x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5.555555555555557"/>
    <x v="1"/>
    <x v="40"/>
  </r>
  <r>
    <x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74.224299065420567"/>
    <x v="1"/>
    <x v="40"/>
  </r>
  <r>
    <x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06.9271875"/>
    <x v="1"/>
    <x v="40"/>
  </r>
  <r>
    <x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41.696428571428569"/>
    <x v="1"/>
    <x v="40"/>
  </r>
  <r>
    <x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74.243275862068955"/>
    <x v="1"/>
    <x v="40"/>
  </r>
  <r>
    <x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73.333333333333329"/>
    <x v="1"/>
    <x v="40"/>
  </r>
  <r>
    <x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100"/>
    <x v="1"/>
    <x v="40"/>
  </r>
  <r>
    <x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.421052631578945"/>
    <x v="1"/>
    <x v="40"/>
  </r>
  <r>
    <x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166.96969696969697"/>
    <x v="1"/>
    <x v="40"/>
  </r>
  <r>
    <x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94.912280701754383"/>
    <x v="1"/>
    <x v="40"/>
  </r>
  <r>
    <x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100"/>
    <x v="1"/>
    <x v="40"/>
  </r>
  <r>
    <x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43.21428571428572"/>
    <x v="1"/>
    <x v="40"/>
  </r>
  <r>
    <x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90.819148936170208"/>
    <x v="1"/>
    <x v="40"/>
  </r>
  <r>
    <x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48.542372881355931"/>
    <x v="1"/>
    <x v="40"/>
  </r>
  <r>
    <x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70.027777777777771"/>
    <x v="1"/>
    <x v="40"/>
  </r>
  <r>
    <x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35.62608695652173"/>
    <x v="1"/>
    <x v="40"/>
  </r>
  <r>
    <x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100"/>
    <x v="1"/>
    <x v="40"/>
  </r>
  <r>
    <x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94.90384615384616"/>
    <x v="1"/>
    <x v="40"/>
  </r>
  <r>
    <x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75.370370370370367"/>
    <x v="1"/>
    <x v="40"/>
  </r>
  <r>
    <x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4.458333333333329"/>
    <x v="1"/>
    <x v="40"/>
  </r>
  <r>
    <x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15"/>
    <x v="1"/>
    <x v="40"/>
  </r>
  <r>
    <x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100.5"/>
    <x v="1"/>
    <x v="40"/>
  </r>
  <r>
    <x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93.774647887323937"/>
    <x v="1"/>
    <x v="40"/>
  </r>
  <r>
    <x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35.1"/>
    <x v="1"/>
    <x v="40"/>
  </r>
  <r>
    <x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500"/>
    <x v="1"/>
    <x v="40"/>
  </r>
  <r>
    <x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29"/>
    <x v="1"/>
    <x v="40"/>
  </r>
  <r>
    <x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e v="#DIV/0!"/>
    <x v="1"/>
    <x v="40"/>
  </r>
  <r>
    <x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e v="#DIV/0!"/>
    <x v="1"/>
    <x v="40"/>
  </r>
  <r>
    <x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17.5"/>
    <x v="1"/>
    <x v="40"/>
  </r>
  <r>
    <x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174"/>
    <x v="1"/>
    <x v="40"/>
  </r>
  <r>
    <x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50"/>
    <x v="1"/>
    <x v="40"/>
  </r>
  <r>
    <x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5"/>
    <x v="1"/>
    <x v="40"/>
  </r>
  <r>
    <x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"/>
    <x v="1"/>
    <x v="40"/>
  </r>
  <r>
    <x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145.40540540540542"/>
    <x v="1"/>
    <x v="40"/>
  </r>
  <r>
    <x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05"/>
    <x v="1"/>
    <x v="40"/>
  </r>
  <r>
    <x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100.5"/>
    <x v="1"/>
    <x v="40"/>
  </r>
  <r>
    <x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55.0625"/>
    <x v="1"/>
    <x v="40"/>
  </r>
  <r>
    <x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47.333333333333336"/>
    <x v="1"/>
    <x v="40"/>
  </r>
  <r>
    <x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e v="#DIV/0!"/>
    <x v="1"/>
    <x v="40"/>
  </r>
  <r>
    <x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58.95"/>
    <x v="1"/>
    <x v="40"/>
  </r>
  <r>
    <x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e v="#DIV/0!"/>
    <x v="1"/>
    <x v="40"/>
  </r>
  <r>
    <x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1.5"/>
    <x v="1"/>
    <x v="40"/>
  </r>
  <r>
    <x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5"/>
    <x v="1"/>
    <x v="40"/>
  </r>
  <r>
    <x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50.555555555555557"/>
    <x v="1"/>
    <x v="40"/>
  </r>
  <r>
    <x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41.666666666666664"/>
    <x v="1"/>
    <x v="6"/>
  </r>
  <r>
    <x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53.289473684210527"/>
    <x v="1"/>
    <x v="6"/>
  </r>
  <r>
    <x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70.230769230769226"/>
    <x v="1"/>
    <x v="6"/>
  </r>
  <r>
    <x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43.421052631578945"/>
    <x v="1"/>
    <x v="6"/>
  </r>
  <r>
    <x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99.18181818181819"/>
    <x v="1"/>
    <x v="6"/>
  </r>
  <r>
    <x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78.518148148148143"/>
    <x v="1"/>
    <x v="6"/>
  </r>
  <r>
    <x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61.823529411764703"/>
    <x v="1"/>
    <x v="6"/>
  </r>
  <r>
    <x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50.000500000000002"/>
    <x v="1"/>
    <x v="6"/>
  </r>
  <r>
    <x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48.339729729729726"/>
    <x v="1"/>
    <x v="6"/>
  </r>
  <r>
    <x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107.25"/>
    <x v="1"/>
    <x v="6"/>
  </r>
  <r>
    <x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57"/>
    <x v="1"/>
    <x v="6"/>
  </r>
  <r>
    <x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40.92307692307692"/>
    <x v="1"/>
    <x v="6"/>
  </r>
  <r>
    <x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21.5"/>
    <x v="1"/>
    <x v="6"/>
  </r>
  <r>
    <x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79.543478260869563"/>
    <x v="1"/>
    <x v="6"/>
  </r>
  <r>
    <x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72.381578947368425"/>
    <x v="1"/>
    <x v="6"/>
  </r>
  <r>
    <x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64.634146341463421"/>
    <x v="1"/>
    <x v="6"/>
  </r>
  <r>
    <x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38.571428571428569"/>
    <x v="1"/>
    <x v="6"/>
  </r>
  <r>
    <x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107.57142857142857"/>
    <x v="1"/>
    <x v="6"/>
  </r>
  <r>
    <x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27.5"/>
    <x v="1"/>
    <x v="6"/>
  </r>
  <r>
    <x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70.461538461538467"/>
    <x v="1"/>
    <x v="6"/>
  </r>
  <r>
    <x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178.57142857142858"/>
    <x v="1"/>
    <x v="6"/>
  </r>
  <r>
    <x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62.625"/>
    <x v="1"/>
    <x v="6"/>
  </r>
  <r>
    <x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75"/>
    <x v="1"/>
    <x v="6"/>
  </r>
  <r>
    <x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58.901111111111113"/>
    <x v="1"/>
    <x v="6"/>
  </r>
  <r>
    <x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39.55555555555554"/>
    <x v="1"/>
    <x v="6"/>
  </r>
  <r>
    <x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"/>
    <x v="1"/>
    <x v="6"/>
  </r>
  <r>
    <x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57.385964912280699"/>
    <x v="1"/>
    <x v="6"/>
  </r>
  <r>
    <x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40"/>
    <x v="1"/>
    <x v="6"/>
  </r>
  <r>
    <x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64.285714285714292"/>
    <x v="1"/>
    <x v="6"/>
  </r>
  <r>
    <x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120.11764705882354"/>
    <x v="1"/>
    <x v="6"/>
  </r>
  <r>
    <x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008.24"/>
    <x v="1"/>
    <x v="6"/>
  </r>
  <r>
    <x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63.28125"/>
    <x v="1"/>
    <x v="6"/>
  </r>
  <r>
    <x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21.666666666666668"/>
    <x v="1"/>
    <x v="6"/>
  </r>
  <r>
    <x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25.647058823529413"/>
    <x v="1"/>
    <x v="6"/>
  </r>
  <r>
    <x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47.695652173913047"/>
    <x v="1"/>
    <x v="6"/>
  </r>
  <r>
    <x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56.05263157894737"/>
    <x v="1"/>
    <x v="6"/>
  </r>
  <r>
    <x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81.319999999999993"/>
    <x v="1"/>
    <x v="6"/>
  </r>
  <r>
    <x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70.166666666666671"/>
    <x v="1"/>
    <x v="6"/>
  </r>
  <r>
    <x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23.625"/>
    <x v="1"/>
    <x v="6"/>
  </r>
  <r>
    <x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88.55555555555554"/>
    <x v="1"/>
    <x v="6"/>
  </r>
  <r>
    <x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49.511627906976742"/>
    <x v="1"/>
    <x v="6"/>
  </r>
  <r>
    <x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75.464285714285708"/>
    <x v="1"/>
    <x v="6"/>
  </r>
  <r>
    <x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9.5"/>
    <x v="1"/>
    <x v="6"/>
  </r>
  <r>
    <x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35.5"/>
    <x v="1"/>
    <x v="6"/>
  </r>
  <r>
    <x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10"/>
    <x v="1"/>
    <x v="6"/>
  </r>
  <r>
    <x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13"/>
    <x v="1"/>
    <x v="6"/>
  </r>
  <r>
    <x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89.4"/>
    <x v="1"/>
    <x v="6"/>
  </r>
  <r>
    <x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25"/>
    <x v="1"/>
    <x v="6"/>
  </r>
  <r>
    <x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"/>
    <x v="1"/>
    <x v="6"/>
  </r>
  <r>
    <x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65"/>
    <x v="1"/>
    <x v="6"/>
  </r>
  <r>
    <x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0"/>
    <x v="1"/>
    <x v="6"/>
  </r>
  <r>
    <x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"/>
    <x v="1"/>
    <x v="6"/>
  </r>
  <r>
    <x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81.538461538461533"/>
    <x v="1"/>
    <x v="6"/>
  </r>
  <r>
    <x v="3861"/>
    <x v="3856"/>
    <s v="THE COMING OF THE LORD!"/>
    <n v="2000"/>
    <n v="100"/>
    <x v="2"/>
    <x v="0"/>
    <s v="USD"/>
    <n v="1415828820"/>
    <n v="1412258977"/>
    <b v="0"/>
    <n v="1"/>
    <b v="0"/>
    <x v="6"/>
    <n v="0.05"/>
    <n v="100"/>
    <x v="1"/>
    <x v="6"/>
  </r>
  <r>
    <x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"/>
    <x v="1"/>
    <x v="6"/>
  </r>
  <r>
    <x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e v="#DIV/0!"/>
    <x v="1"/>
    <x v="6"/>
  </r>
  <r>
    <x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20"/>
    <x v="1"/>
    <x v="6"/>
  </r>
  <r>
    <x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46.428571428571431"/>
    <x v="1"/>
    <x v="6"/>
  </r>
  <r>
    <x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5.5"/>
    <x v="1"/>
    <x v="6"/>
  </r>
  <r>
    <x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50.2"/>
    <x v="1"/>
    <x v="6"/>
  </r>
  <r>
    <x v="3868"/>
    <x v="3863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0"/>
    <x v="1"/>
    <x v="40"/>
  </r>
  <r>
    <x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30.133333333333333"/>
    <x v="1"/>
    <x v="40"/>
  </r>
  <r>
    <x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50"/>
    <x v="1"/>
    <x v="40"/>
  </r>
  <r>
    <x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13.333333333333334"/>
    <x v="1"/>
    <x v="40"/>
  </r>
  <r>
    <x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e v="#DIV/0!"/>
    <x v="1"/>
    <x v="40"/>
  </r>
  <r>
    <x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e v="#DIV/0!"/>
    <x v="1"/>
    <x v="40"/>
  </r>
  <r>
    <x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e v="#DIV/0!"/>
    <x v="1"/>
    <x v="40"/>
  </r>
  <r>
    <x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e v="#DIV/0!"/>
    <x v="1"/>
    <x v="40"/>
  </r>
  <r>
    <x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44.760869565217391"/>
    <x v="1"/>
    <x v="40"/>
  </r>
  <r>
    <x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88.642857142857139"/>
    <x v="1"/>
    <x v="40"/>
  </r>
  <r>
    <x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0"/>
    <x v="1"/>
    <x v="40"/>
  </r>
  <r>
    <x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e v="#DIV/0!"/>
    <x v="1"/>
    <x v="40"/>
  </r>
  <r>
    <x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57.647058823529413"/>
    <x v="1"/>
    <x v="40"/>
  </r>
  <r>
    <x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25"/>
    <x v="1"/>
    <x v="40"/>
  </r>
  <r>
    <x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e v="#DIV/0!"/>
    <x v="1"/>
    <x v="40"/>
  </r>
  <r>
    <x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e v="#DIV/0!"/>
    <x v="1"/>
    <x v="40"/>
  </r>
  <r>
    <x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e v="#DIV/0!"/>
    <x v="1"/>
    <x v="40"/>
  </r>
  <r>
    <x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e v="#DIV/0!"/>
    <x v="1"/>
    <x v="40"/>
  </r>
  <r>
    <x v="3886"/>
    <x v="3881"/>
    <n v="1"/>
    <n v="10000"/>
    <n v="0"/>
    <x v="1"/>
    <x v="2"/>
    <s v="AUD"/>
    <n v="1418275702"/>
    <n v="1415683702"/>
    <b v="0"/>
    <n v="0"/>
    <b v="0"/>
    <x v="40"/>
    <n v="0"/>
    <e v="#DIV/0!"/>
    <x v="1"/>
    <x v="40"/>
  </r>
  <r>
    <x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17.5"/>
    <x v="1"/>
    <x v="40"/>
  </r>
  <r>
    <x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38.714285714285715"/>
    <x v="1"/>
    <x v="6"/>
  </r>
  <r>
    <x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3.111111111111111"/>
    <x v="1"/>
    <x v="6"/>
  </r>
  <r>
    <x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315.5"/>
    <x v="1"/>
    <x v="6"/>
  </r>
  <r>
    <x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37.142857142857146"/>
    <x v="1"/>
    <x v="6"/>
  </r>
  <r>
    <x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e v="#DIV/0!"/>
    <x v="1"/>
    <x v="6"/>
  </r>
  <r>
    <x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28.27380952380952"/>
    <x v="1"/>
    <x v="6"/>
  </r>
  <r>
    <x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47.272727272727273"/>
    <x v="1"/>
    <x v="6"/>
  </r>
  <r>
    <x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50"/>
    <x v="1"/>
    <x v="6"/>
  </r>
  <r>
    <x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42.5"/>
    <x v="1"/>
    <x v="6"/>
  </r>
  <r>
    <x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44"/>
    <x v="1"/>
    <x v="6"/>
  </r>
  <r>
    <x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50.875"/>
    <x v="1"/>
    <x v="6"/>
  </r>
  <r>
    <x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62.5"/>
    <x v="1"/>
    <x v="6"/>
  </r>
  <r>
    <x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7"/>
    <x v="1"/>
    <x v="6"/>
  </r>
  <r>
    <x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25"/>
    <x v="1"/>
    <x v="6"/>
  </r>
  <r>
    <x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.258064516129032"/>
    <x v="1"/>
    <x v="6"/>
  </r>
  <r>
    <x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e v="#DIV/0!"/>
    <x v="1"/>
    <x v="6"/>
  </r>
  <r>
    <x v="3904"/>
    <x v="3899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1.5"/>
    <x v="1"/>
    <x v="6"/>
  </r>
  <r>
    <x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4.714285714285715"/>
    <x v="1"/>
    <x v="6"/>
  </r>
  <r>
    <x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63.125"/>
    <x v="1"/>
    <x v="6"/>
  </r>
  <r>
    <x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8.25"/>
    <x v="1"/>
    <x v="6"/>
  </r>
  <r>
    <x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16.25"/>
    <x v="1"/>
    <x v="6"/>
  </r>
  <r>
    <x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3.75"/>
    <x v="1"/>
    <x v="6"/>
  </r>
  <r>
    <x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61.666666666666664"/>
    <x v="1"/>
    <x v="6"/>
  </r>
  <r>
    <x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83.138888888888886"/>
    <x v="1"/>
    <x v="6"/>
  </r>
  <r>
    <x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"/>
    <x v="1"/>
    <x v="6"/>
  </r>
  <r>
    <x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142.85714285714286"/>
    <x v="1"/>
    <x v="6"/>
  </r>
  <r>
    <x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33.666666666666664"/>
    <x v="1"/>
    <x v="6"/>
  </r>
  <r>
    <x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5"/>
    <x v="1"/>
    <x v="6"/>
  </r>
  <r>
    <x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e v="#DIV/0!"/>
    <x v="1"/>
    <x v="6"/>
  </r>
  <r>
    <x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0"/>
    <x v="1"/>
    <x v="6"/>
  </r>
  <r>
    <x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0"/>
    <x v="1"/>
    <x v="6"/>
  </r>
  <r>
    <x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30"/>
    <x v="1"/>
    <x v="6"/>
  </r>
  <r>
    <x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5"/>
    <x v="1"/>
    <x v="6"/>
  </r>
  <r>
    <x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e v="#DIV/0!"/>
    <x v="1"/>
    <x v="6"/>
  </r>
  <r>
    <x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10.166666666666666"/>
    <x v="1"/>
    <x v="6"/>
  </r>
  <r>
    <x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1.411764705882348"/>
    <x v="1"/>
    <x v="6"/>
  </r>
  <r>
    <x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57.25"/>
    <x v="1"/>
    <x v="6"/>
  </r>
  <r>
    <x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5"/>
    <x v="1"/>
    <x v="6"/>
  </r>
  <r>
    <x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5"/>
    <x v="1"/>
    <x v="6"/>
  </r>
  <r>
    <x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12.5"/>
    <x v="1"/>
    <x v="6"/>
  </r>
  <r>
    <x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93"/>
    <x v="1"/>
    <x v="6"/>
  </r>
  <r>
    <x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32.357142857142854"/>
    <x v="1"/>
    <x v="6"/>
  </r>
  <r>
    <x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e v="#DIV/0!"/>
    <x v="1"/>
    <x v="6"/>
  </r>
  <r>
    <x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e v="#DIV/0!"/>
    <x v="1"/>
    <x v="6"/>
  </r>
  <r>
    <x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"/>
    <x v="1"/>
    <x v="6"/>
  </r>
  <r>
    <x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91.833333333333329"/>
    <x v="1"/>
    <x v="6"/>
  </r>
  <r>
    <x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45.833333333333336"/>
    <x v="1"/>
    <x v="6"/>
  </r>
  <r>
    <x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57.173913043478258"/>
    <x v="1"/>
    <x v="6"/>
  </r>
  <r>
    <x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e v="#DIV/0!"/>
    <x v="1"/>
    <x v="6"/>
  </r>
  <r>
    <x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248.5"/>
    <x v="1"/>
    <x v="6"/>
  </r>
  <r>
    <x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79.400000000000006"/>
    <x v="1"/>
    <x v="6"/>
  </r>
  <r>
    <x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5"/>
    <x v="1"/>
    <x v="6"/>
  </r>
  <r>
    <x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5.5"/>
    <x v="1"/>
    <x v="6"/>
  </r>
  <r>
    <x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25"/>
    <x v="1"/>
    <x v="6"/>
  </r>
  <r>
    <x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e v="#DIV/0!"/>
    <x v="1"/>
    <x v="6"/>
  </r>
  <r>
    <x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37.07692307692307"/>
    <x v="1"/>
    <x v="6"/>
  </r>
  <r>
    <x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e v="#DIV/0!"/>
    <x v="1"/>
    <x v="6"/>
  </r>
  <r>
    <x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5"/>
    <x v="1"/>
    <x v="6"/>
  </r>
  <r>
    <x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39"/>
    <x v="1"/>
    <x v="6"/>
  </r>
  <r>
    <x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50.5"/>
    <x v="1"/>
    <x v="6"/>
  </r>
  <r>
    <x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e v="#DIV/0!"/>
    <x v="1"/>
    <x v="6"/>
  </r>
  <r>
    <x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9.28125"/>
    <x v="1"/>
    <x v="6"/>
  </r>
  <r>
    <x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25"/>
    <x v="1"/>
    <x v="6"/>
  </r>
  <r>
    <x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"/>
    <x v="1"/>
    <x v="6"/>
  </r>
  <r>
    <x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25"/>
    <x v="1"/>
    <x v="6"/>
  </r>
  <r>
    <x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e v="#DIV/0!"/>
    <x v="1"/>
    <x v="6"/>
  </r>
  <r>
    <x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e v="#DIV/0!"/>
    <x v="1"/>
    <x v="6"/>
  </r>
  <r>
    <x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53.125"/>
    <x v="1"/>
    <x v="6"/>
  </r>
  <r>
    <x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e v="#DIV/0!"/>
    <x v="1"/>
    <x v="6"/>
  </r>
  <r>
    <x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7"/>
    <x v="1"/>
    <x v="6"/>
  </r>
  <r>
    <x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40.0625"/>
    <x v="1"/>
    <x v="6"/>
  </r>
  <r>
    <x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24.333333333333332"/>
    <x v="1"/>
    <x v="6"/>
  </r>
  <r>
    <x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11.25"/>
    <x v="1"/>
    <x v="6"/>
  </r>
  <r>
    <x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10.5"/>
    <x v="1"/>
    <x v="6"/>
  </r>
  <r>
    <x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15"/>
    <x v="1"/>
    <x v="6"/>
  </r>
  <r>
    <x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e v="#DIV/0!"/>
    <x v="1"/>
    <x v="6"/>
  </r>
  <r>
    <x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2"/>
    <x v="1"/>
    <x v="6"/>
  </r>
  <r>
    <x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71.25"/>
    <x v="1"/>
    <x v="6"/>
  </r>
  <r>
    <x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22.5"/>
    <x v="1"/>
    <x v="6"/>
  </r>
  <r>
    <x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41"/>
    <x v="1"/>
    <x v="6"/>
  </r>
  <r>
    <x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47.909090909090907"/>
    <x v="1"/>
    <x v="6"/>
  </r>
  <r>
    <x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35.166666666666664"/>
    <x v="1"/>
    <x v="6"/>
  </r>
  <r>
    <x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5.5"/>
    <x v="1"/>
    <x v="6"/>
  </r>
  <r>
    <x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2.666666666666668"/>
    <x v="1"/>
    <x v="6"/>
  </r>
  <r>
    <x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26.375"/>
    <x v="1"/>
    <x v="6"/>
  </r>
  <r>
    <x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105.54054054054055"/>
    <x v="1"/>
    <x v="6"/>
  </r>
  <r>
    <x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29.09090909090909"/>
    <x v="1"/>
    <x v="6"/>
  </r>
  <r>
    <x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e v="#DIV/0!"/>
    <x v="1"/>
    <x v="6"/>
  </r>
  <r>
    <x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62"/>
    <x v="1"/>
    <x v="6"/>
  </r>
  <r>
    <x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17.5"/>
    <x v="1"/>
    <x v="6"/>
  </r>
  <r>
    <x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26.75"/>
    <x v="1"/>
    <x v="6"/>
  </r>
  <r>
    <x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18.333333333333332"/>
    <x v="1"/>
    <x v="6"/>
  </r>
  <r>
    <x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64.285714285714292"/>
    <x v="1"/>
    <x v="6"/>
  </r>
  <r>
    <x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175"/>
    <x v="1"/>
    <x v="6"/>
  </r>
  <r>
    <x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34"/>
    <x v="1"/>
    <x v="6"/>
  </r>
  <r>
    <x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84.282608695652172"/>
    <x v="1"/>
    <x v="6"/>
  </r>
  <r>
    <x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9.5"/>
    <x v="1"/>
    <x v="6"/>
  </r>
  <r>
    <x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33.736842105263158"/>
    <x v="1"/>
    <x v="6"/>
  </r>
  <r>
    <x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37.53846153846154"/>
    <x v="1"/>
    <x v="6"/>
  </r>
  <r>
    <x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1.615384615384615"/>
    <x v="1"/>
    <x v="6"/>
  </r>
  <r>
    <x v="3988"/>
    <x v="3982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8"/>
    <x v="1"/>
    <x v="6"/>
  </r>
  <r>
    <x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e v="#DIV/0!"/>
    <x v="1"/>
    <x v="6"/>
  </r>
  <r>
    <x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23"/>
    <x v="1"/>
    <x v="6"/>
  </r>
  <r>
    <x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00"/>
    <x v="1"/>
    <x v="6"/>
  </r>
  <r>
    <x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60.111111111111114"/>
    <x v="1"/>
    <x v="6"/>
  </r>
  <r>
    <x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3"/>
    <x v="1"/>
    <x v="6"/>
  </r>
  <r>
    <x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5"/>
    <x v="1"/>
    <x v="6"/>
  </r>
  <r>
    <x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17.5"/>
    <x v="1"/>
    <x v="6"/>
  </r>
  <r>
    <x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29.235294117647058"/>
    <x v="1"/>
    <x v="6"/>
  </r>
  <r>
    <x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e v="#DIV/0!"/>
    <x v="1"/>
    <x v="6"/>
  </r>
  <r>
    <x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59.583333333333336"/>
    <x v="1"/>
    <x v="6"/>
  </r>
  <r>
    <x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82.571428571428569"/>
    <x v="1"/>
    <x v="6"/>
  </r>
  <r>
    <x v="4000"/>
    <x v="3994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0"/>
    <x v="1"/>
    <x v="6"/>
  </r>
  <r>
    <x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32.357142857142854"/>
    <x v="1"/>
    <x v="6"/>
  </r>
  <r>
    <x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5.75"/>
    <x v="1"/>
    <x v="6"/>
  </r>
  <r>
    <x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100.5"/>
    <x v="1"/>
    <x v="6"/>
  </r>
  <r>
    <x v="4004"/>
    <x v="3998"/>
    <s v="Help Launch The Queen Into South Florida!"/>
    <n v="500"/>
    <n v="1"/>
    <x v="2"/>
    <x v="0"/>
    <s v="USD"/>
    <n v="1412740457"/>
    <n v="1410148457"/>
    <b v="0"/>
    <n v="1"/>
    <b v="0"/>
    <x v="6"/>
    <n v="2E-3"/>
    <n v="1"/>
    <x v="1"/>
    <x v="6"/>
  </r>
  <r>
    <x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20"/>
    <x v="1"/>
    <x v="6"/>
  </r>
  <r>
    <x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2"/>
    <x v="1"/>
    <x v="6"/>
  </r>
  <r>
    <x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5"/>
    <x v="1"/>
    <x v="6"/>
  </r>
  <r>
    <x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15"/>
    <x v="1"/>
    <x v="6"/>
  </r>
  <r>
    <x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25"/>
    <x v="1"/>
    <x v="6"/>
  </r>
  <r>
    <x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45.842105263157897"/>
    <x v="1"/>
    <x v="6"/>
  </r>
  <r>
    <x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4.75"/>
    <x v="1"/>
    <x v="6"/>
  </r>
  <r>
    <x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e v="#DIV/0!"/>
    <x v="1"/>
    <x v="6"/>
  </r>
  <r>
    <x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13"/>
    <x v="1"/>
    <x v="6"/>
  </r>
  <r>
    <x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e v="#DIV/0!"/>
    <x v="1"/>
    <x v="6"/>
  </r>
  <r>
    <x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"/>
    <x v="1"/>
    <x v="6"/>
  </r>
  <r>
    <x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10"/>
    <x v="1"/>
    <x v="6"/>
  </r>
  <r>
    <x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52.5"/>
    <x v="1"/>
    <x v="6"/>
  </r>
  <r>
    <x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2.5"/>
    <x v="1"/>
    <x v="6"/>
  </r>
  <r>
    <x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7.25"/>
    <x v="1"/>
    <x v="6"/>
  </r>
  <r>
    <x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33.333333333333336"/>
    <x v="1"/>
    <x v="6"/>
  </r>
  <r>
    <x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62.5"/>
    <x v="1"/>
    <x v="6"/>
  </r>
  <r>
    <x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63.558375634517766"/>
    <x v="1"/>
    <x v="6"/>
  </r>
  <r>
    <x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e v="#DIV/0!"/>
    <x v="1"/>
    <x v="6"/>
  </r>
  <r>
    <x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0"/>
    <x v="1"/>
    <x v="6"/>
  </r>
  <r>
    <x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62.5"/>
    <x v="1"/>
    <x v="6"/>
  </r>
  <r>
    <x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e v="#DIV/0!"/>
    <x v="1"/>
    <x v="6"/>
  </r>
  <r>
    <x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30.714285714285715"/>
    <x v="1"/>
    <x v="6"/>
  </r>
  <r>
    <x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51"/>
    <x v="1"/>
    <x v="6"/>
  </r>
  <r>
    <x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e v="#DIV/0!"/>
    <x v="1"/>
    <x v="6"/>
  </r>
  <r>
    <x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66.666666666666671"/>
    <x v="1"/>
    <x v="6"/>
  </r>
  <r>
    <x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e v="#DIV/0!"/>
    <x v="1"/>
    <x v="6"/>
  </r>
  <r>
    <x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59"/>
    <x v="1"/>
    <x v="6"/>
  </r>
  <r>
    <x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65.340319148936175"/>
    <x v="1"/>
    <x v="6"/>
  </r>
  <r>
    <x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100"/>
    <x v="1"/>
    <x v="6"/>
  </r>
  <r>
    <x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147.4"/>
    <x v="1"/>
    <x v="6"/>
  </r>
  <r>
    <x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166.05882352941177"/>
    <x v="1"/>
    <x v="6"/>
  </r>
  <r>
    <x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40"/>
    <x v="1"/>
    <x v="6"/>
  </r>
  <r>
    <x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75.25"/>
    <x v="1"/>
    <x v="6"/>
  </r>
  <r>
    <x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60"/>
    <x v="1"/>
    <x v="6"/>
  </r>
  <r>
    <x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1250"/>
    <x v="1"/>
    <x v="6"/>
  </r>
  <r>
    <x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10.5"/>
    <x v="1"/>
    <x v="6"/>
  </r>
  <r>
    <x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7"/>
    <x v="1"/>
    <x v="6"/>
  </r>
  <r>
    <x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e v="#DIV/0!"/>
    <x v="1"/>
    <x v="6"/>
  </r>
  <r>
    <x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56.25"/>
    <x v="1"/>
    <x v="6"/>
  </r>
  <r>
    <x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"/>
    <x v="1"/>
    <x v="6"/>
  </r>
  <r>
    <x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38.333333333333336"/>
    <x v="1"/>
    <x v="6"/>
  </r>
  <r>
    <x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27.5"/>
    <x v="1"/>
    <x v="6"/>
  </r>
  <r>
    <x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32.978021978021978"/>
    <x v="1"/>
    <x v="6"/>
  </r>
  <r>
    <x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6"/>
    <x v="1"/>
    <x v="6"/>
  </r>
  <r>
    <x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"/>
    <x v="1"/>
    <x v="6"/>
  </r>
  <r>
    <x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e v="#DIV/0!"/>
    <x v="1"/>
    <x v="6"/>
  </r>
  <r>
    <x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86.615384615384613"/>
    <x v="1"/>
    <x v="6"/>
  </r>
  <r>
    <x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55"/>
    <x v="1"/>
    <x v="6"/>
  </r>
  <r>
    <x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e v="#DIV/0!"/>
    <x v="1"/>
    <x v="6"/>
  </r>
  <r>
    <x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41.952380952380949"/>
    <x v="1"/>
    <x v="6"/>
  </r>
  <r>
    <x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88.333333333333329"/>
    <x v="1"/>
    <x v="6"/>
  </r>
  <r>
    <x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129.16666666666666"/>
    <x v="1"/>
    <x v="6"/>
  </r>
  <r>
    <x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23.75"/>
    <x v="1"/>
    <x v="6"/>
  </r>
  <r>
    <x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35.714285714285715"/>
    <x v="1"/>
    <x v="6"/>
  </r>
  <r>
    <x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57"/>
    <x v="1"/>
    <x v="6"/>
  </r>
  <r>
    <x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e v="#DIV/0!"/>
    <x v="1"/>
    <x v="6"/>
  </r>
  <r>
    <x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163.33333333333334"/>
    <x v="1"/>
    <x v="6"/>
  </r>
  <r>
    <x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"/>
    <x v="1"/>
    <x v="6"/>
  </r>
  <r>
    <x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64.166666666666671"/>
    <x v="1"/>
    <x v="6"/>
  </r>
  <r>
    <x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6.75"/>
    <x v="1"/>
    <x v="6"/>
  </r>
  <r>
    <x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25"/>
    <x v="1"/>
    <x v="6"/>
  </r>
  <r>
    <x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179.11764705882354"/>
    <x v="1"/>
    <x v="6"/>
  </r>
  <r>
    <x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34.950000000000003"/>
    <x v="1"/>
    <x v="6"/>
  </r>
  <r>
    <x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33.07692307692308"/>
    <x v="1"/>
    <x v="6"/>
  </r>
  <r>
    <x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7.5"/>
    <x v="1"/>
    <x v="6"/>
  </r>
  <r>
    <x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e v="#DIV/0!"/>
    <x v="1"/>
    <x v="6"/>
  </r>
  <r>
    <x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2"/>
    <x v="1"/>
    <x v="6"/>
  </r>
  <r>
    <x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18.5"/>
    <x v="1"/>
    <x v="6"/>
  </r>
  <r>
    <x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35"/>
    <x v="1"/>
    <x v="6"/>
  </r>
  <r>
    <x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44.307692307692307"/>
    <x v="1"/>
    <x v="6"/>
  </r>
  <r>
    <x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e v="#DIV/0!"/>
    <x v="1"/>
    <x v="6"/>
  </r>
  <r>
    <x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22.5"/>
    <x v="1"/>
    <x v="6"/>
  </r>
  <r>
    <x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e v="#DIV/0!"/>
    <x v="1"/>
    <x v="6"/>
  </r>
  <r>
    <x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5"/>
    <x v="1"/>
    <x v="6"/>
  </r>
  <r>
    <x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e v="#DIV/0!"/>
    <x v="1"/>
    <x v="6"/>
  </r>
  <r>
    <x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29.166666666666668"/>
    <x v="1"/>
    <x v="6"/>
  </r>
  <r>
    <x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1.5"/>
    <x v="1"/>
    <x v="6"/>
  </r>
  <r>
    <x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126.5"/>
    <x v="1"/>
    <x v="6"/>
  </r>
  <r>
    <x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0"/>
    <x v="1"/>
    <x v="6"/>
  </r>
  <r>
    <x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0"/>
    <x v="1"/>
    <x v="6"/>
  </r>
  <r>
    <x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9.4"/>
    <x v="1"/>
    <x v="6"/>
  </r>
  <r>
    <x v="4087"/>
    <x v="4080"/>
    <s v="Comedy Stage Play"/>
    <n v="9600"/>
    <n v="0"/>
    <x v="2"/>
    <x v="0"/>
    <s v="USD"/>
    <n v="1468777786"/>
    <n v="1466185786"/>
    <b v="0"/>
    <n v="0"/>
    <b v="0"/>
    <x v="6"/>
    <n v="0"/>
    <e v="#DIV/0!"/>
    <x v="1"/>
    <x v="6"/>
  </r>
  <r>
    <x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72"/>
    <x v="1"/>
    <x v="6"/>
  </r>
  <r>
    <x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30"/>
    <x v="1"/>
    <x v="6"/>
  </r>
  <r>
    <x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10.666666666666666"/>
    <x v="1"/>
    <x v="6"/>
  </r>
  <r>
    <x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25.5"/>
    <x v="1"/>
    <x v="6"/>
  </r>
  <r>
    <x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20"/>
    <x v="1"/>
    <x v="6"/>
  </r>
  <r>
    <x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15"/>
    <x v="1"/>
    <x v="6"/>
  </r>
  <r>
    <x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0.36499999999999999"/>
    <n v="91.25"/>
    <x v="1"/>
    <x v="6"/>
  </r>
  <r>
    <x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68E-2"/>
    <n v="800"/>
    <x v="1"/>
    <x v="6"/>
  </r>
  <r>
    <x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0.11428571428571428"/>
    <n v="80"/>
    <x v="1"/>
    <x v="6"/>
  </r>
  <r>
    <x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e v="#DIV/0!"/>
    <x v="1"/>
    <x v="6"/>
  </r>
  <r>
    <x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e v="#DIV/0!"/>
    <x v="1"/>
    <x v="6"/>
  </r>
  <r>
    <x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E-2"/>
    <n v="50"/>
    <x v="1"/>
    <x v="6"/>
  </r>
  <r>
    <x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e v="#DIV/0!"/>
    <x v="1"/>
    <x v="6"/>
  </r>
  <r>
    <x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e v="#DIV/0!"/>
    <x v="1"/>
    <x v="6"/>
  </r>
  <r>
    <x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0.27400000000000002"/>
    <n v="22.833333333333332"/>
    <x v="1"/>
    <x v="6"/>
  </r>
  <r>
    <x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0.1"/>
    <n v="16.666666666666668"/>
    <x v="1"/>
    <x v="6"/>
  </r>
  <r>
    <x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0.21366666666666667"/>
    <n v="45.785714285714285"/>
    <x v="1"/>
    <x v="6"/>
  </r>
  <r>
    <x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2E-2"/>
    <n v="383.33333333333331"/>
    <x v="1"/>
    <x v="6"/>
  </r>
  <r>
    <x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0.70599999999999996"/>
    <n v="106.96969696969697"/>
    <x v="1"/>
    <x v="6"/>
  </r>
  <r>
    <x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1E-2"/>
    <n v="10.25"/>
    <x v="1"/>
    <x v="6"/>
  </r>
  <r>
    <x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E-2"/>
    <n v="59"/>
    <x v="1"/>
    <x v="6"/>
  </r>
  <r>
    <x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e v="#DIV/0!"/>
    <x v="1"/>
    <x v="6"/>
  </r>
  <r>
    <x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0.28666666666666668"/>
    <n v="14.333333333333334"/>
    <x v="1"/>
    <x v="6"/>
  </r>
  <r>
    <x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1E-2"/>
    <n v="15.666666666666666"/>
    <x v="1"/>
    <x v="6"/>
  </r>
  <r>
    <x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4.0000000000000002E-4"/>
    <n v="1"/>
    <x v="1"/>
    <x v="6"/>
  </r>
  <r>
    <x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x v="0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x v="0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x v="0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x v="0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x v="0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x v="0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x v="0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x v="0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x v="0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x v="0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x v="0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x v="0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x v="0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x v="0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x v="0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x v="0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x v="0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x v="0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x v="0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x v="0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x v="0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x v="0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x v="0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x v="0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x v="0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x v="0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x v="0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x v="0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x v="0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x v="0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x v="0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x v="0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x v="0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x v="0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x v="0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x v="0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x v="0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x v="0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x v="0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x v="0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x v="0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x v="0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x v="0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x v="0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x v="0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x v="0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x v="0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x v="0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x v="0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x v="0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x v="0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x v="0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x v="0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x v="0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x v="0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x v="0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x v="0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x v="0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x v="0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x v="0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x v="1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x v="1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x v="1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x v="1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x v="1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x v="1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x v="1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x v="1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x v="1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x v="1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x v="1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x v="1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x v="1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x v="1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x v="1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x v="1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x v="1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x v="1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x v="1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x v="1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x v="1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x v="1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x v="1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x v="1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x v="1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x v="1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x v="1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x v="1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x v="1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x v="1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x v="1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x v="1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x v="1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x v="1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x v="1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x v="1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x v="1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x v="1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x v="1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x v="1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x v="1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x v="1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x v="1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x v="1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x v="1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x v="1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x v="1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x v="1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x v="1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x v="1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x v="1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x v="1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x v="1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x v="1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x v="1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x v="1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x v="1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x v="1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x v="1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x v="1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x v="2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x v="2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x v="2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x v="2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x v="2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x v="2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x v="2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x v="2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x v="2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x v="2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x v="2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x v="2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x v="2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x v="2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x v="2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x v="2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x v="2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x v="2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x v="2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x v="2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x v="2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x v="2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x v="2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x v="2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x v="2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x v="2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x v="2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x v="2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x v="2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x v="2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x v="2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x v="2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x v="2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x v="2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x v="2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x v="2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x v="2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x v="2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x v="2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x v="2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x v="3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x v="3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x v="3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x v="3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x v="3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x v="3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x v="3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x v="3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x v="3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x v="3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x v="3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x v="3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x v="3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x v="3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x v="3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x v="3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x v="3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x v="3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x v="3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x v="3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x v="3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x v="3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x v="3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x v="3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x v="3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x v="3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x v="3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x v="3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x v="3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x v="3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x v="3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x v="3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x v="3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x v="3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x v="3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x v="3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x v="3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x v="3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x v="3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x v="3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x v="3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x v="3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x v="3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x v="3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x v="3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x v="3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x v="3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x v="3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x v="3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x v="3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x v="3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x v="3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x v="3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x v="3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x v="3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x v="3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x v="3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x v="3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x v="3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x v="3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x v="3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x v="3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x v="3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x v="3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x v="3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x v="3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x v="3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x v="3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x v="3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x v="3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x v="3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x v="3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x v="3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x v="3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x v="3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x v="3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x v="3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x v="3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x v="3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x v="3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x v="4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x v="4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x v="4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x v="4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x v="4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x v="4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x v="4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x v="4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x v="4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x v="4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x v="4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x v="4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x v="4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x v="4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x v="4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x v="4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x v="4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x v="4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x v="4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x v="4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x v="4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x v="4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x v="4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x v="4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x v="4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x v="4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x v="4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x v="4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x v="4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x v="4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x v="4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x v="4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x v="4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x v="4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x v="4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x v="4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x v="4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x v="4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x v="4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x v="4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x v="4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x v="4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x v="4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x v="4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x v="4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x v="4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x v="4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x v="4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x v="4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x v="4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x v="4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x v="4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x v="4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x v="4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x v="4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x v="4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x v="4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x v="4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x v="4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x v="4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x v="4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x v="4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x v="4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x v="4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x v="4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x v="4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x v="4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x v="4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x v="4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x v="4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x v="4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x v="4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x v="4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x v="4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x v="4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x v="4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x v="4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x v="4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x v="4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x v="4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x v="4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x v="4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x v="4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x v="4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x v="4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x v="4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x v="4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x v="4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x v="4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x v="4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x v="4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x v="4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x v="4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x v="4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x v="4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x v="4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x v="4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x v="4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x v="4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x v="4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x v="4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x v="4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x v="4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x v="4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x v="4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x v="4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x v="4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x v="4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x v="4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x v="4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x v="4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x v="4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x v="4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x v="4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x v="4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x v="4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x v="4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x v="4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x v="4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x v="4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x v="4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x v="4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x v="4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x v="4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x v="4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x v="4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x v="4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x v="4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x v="4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x v="4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x v="4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x v="4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x v="4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x v="4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x v="4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x v="4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x v="4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x v="4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x v="4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x v="4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x v="4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x v="4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x v="4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x v="4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x v="4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x v="4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x v="4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x v="4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x v="4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x v="4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x v="4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x v="4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x v="4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x v="4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x v="4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x v="4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x v="4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x v="4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x v="4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x v="4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x v="4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x v="4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x v="4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x v="4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x v="4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x v="4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x v="4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x v="4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x v="4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x v="4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x v="4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x v="4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x v="4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x v="4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x v="4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x v="4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x v="4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x v="4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x v="4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x v="4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x v="5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x v="5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x v="5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x v="5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x v="5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x v="5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x v="5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x v="5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x v="5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x v="5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x v="5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x v="5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x v="5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x v="5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x v="5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x v="5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x v="5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x v="5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x v="5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x v="5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x v="5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x v="5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x v="5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x v="5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x v="5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x v="5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x v="5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x v="5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x v="5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x v="5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x v="5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x v="5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x v="5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x v="5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x v="5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x v="5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x v="5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x v="5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x v="5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x v="5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x v="5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x v="5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x v="5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x v="5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x v="5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x v="5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x v="5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x v="5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x v="5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x v="5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x v="5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x v="5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x v="5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x v="5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x v="5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x v="5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x v="5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x v="5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x v="5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x v="5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x v="5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x v="5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x v="5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x v="5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x v="5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x v="5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x v="5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x v="5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x v="5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x v="5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x v="5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x v="5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x v="5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x v="5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x v="5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x v="5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x v="5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x v="5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x v="5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x v="5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x v="5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x v="5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x v="5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x v="5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x v="5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x v="5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x v="5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x v="5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x v="5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x v="5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x v="5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x v="5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x v="5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x v="5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x v="5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x v="5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x v="5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x v="5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x v="5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x v="5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x v="6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x v="6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x v="6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x v="6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x v="6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x v="6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x v="6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x v="6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x v="6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x v="6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x v="6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x v="6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x v="6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x v="6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x v="6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x v="6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x v="6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x v="6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x v="6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x v="6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x v="7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x v="7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x v="7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x v="7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x v="7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x v="7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x v="7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x v="7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x v="7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x v="7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x v="7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x v="7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x v="7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x v="7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x v="7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x v="7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x v="7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x v="7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x v="7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x v="7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x v="7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x v="7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x v="7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x v="7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x v="7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x v="7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x v="7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x v="7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x v="7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x v="7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x v="7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x v="7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x v="7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x v="7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x v="7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x v="7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x v="7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x v="7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x v="7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x v="7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x v="7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x v="7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x v="7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x v="7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x v="7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x v="7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x v="7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x v="7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x v="7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x v="7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x v="7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x v="7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x v="7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x v="7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x v="7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x v="7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x v="7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x v="7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x v="7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x v="7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x v="7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x v="7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x v="7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x v="7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x v="7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x v="7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x v="7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x v="7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x v="7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x v="7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x v="7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x v="7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x v="7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x v="7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x v="7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x v="7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x v="7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x v="7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x v="7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x v="7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x v="7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x v="7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x v="7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x v="7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x v="7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x v="7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x v="7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x v="7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x v="7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x v="7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x v="7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x v="7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x v="7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x v="7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x v="7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x v="7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x v="7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x v="7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x v="7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x v="7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x v="8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x v="8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x v="8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x v="8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x v="8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x v="8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x v="8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x v="8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x v="8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x v="8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x v="8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x v="8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x v="8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x v="8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x v="8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x v="8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x v="8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x v="8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x v="8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x v="8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x v="8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x v="8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x v="8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x v="8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x v="8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x v="8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x v="8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x v="8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x v="8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x v="8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x v="8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x v="8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x v="8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x v="8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x v="8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x v="8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x v="8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x v="8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x v="8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x v="8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x v="8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x v="8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x v="8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x v="8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x v="8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x v="8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x v="8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x v="8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x v="8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x v="8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x v="8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x v="8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x v="8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x v="8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x v="8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x v="8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x v="8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x v="8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x v="8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x v="8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x v="8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x v="8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x v="8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x v="8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x v="8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x v="8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x v="8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x v="8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x v="8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x v="8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x v="8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x v="8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x v="8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x v="8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x v="8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x v="8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x v="8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x v="8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x v="8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x v="8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x v="9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x v="9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x v="9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x v="9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x v="9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x v="9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x v="9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x v="9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x v="9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x v="9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x v="9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x v="9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x v="9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x v="9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x v="9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x v="9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x v="9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x v="9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x v="9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x v="9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x v="9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x v="9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x v="9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x v="9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x v="9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x v="9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x v="9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x v="9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x v="9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x v="9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x v="9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x v="9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x v="9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x v="9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x v="9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x v="9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x v="9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x v="9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x v="9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x v="9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x v="10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x v="10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x v="10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x v="10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x v="10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x v="10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x v="10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x v="10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x v="10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x v="10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x v="10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x v="10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x v="10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x v="10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x v="10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x v="10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x v="10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x v="10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x v="10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x v="10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x v="11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x v="11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x v="11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x v="11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x v="11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x v="11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x v="11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x v="11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x v="11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x v="11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x v="11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x v="11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x v="11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x v="11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x v="11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x v="11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x v="11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x v="11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x v="11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x v="11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x v="11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x v="11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x v="11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x v="11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x v="11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x v="11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x v="11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x v="11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x v="11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x v="11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x v="11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x v="11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x v="11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x v="11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x v="11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x v="11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x v="11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x v="11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x v="11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x v="11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x v="11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x v="11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x v="11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x v="11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x v="11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x v="11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x v="11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x v="11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x v="11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x v="11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x v="11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x v="11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x v="11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x v="11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x v="11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x v="11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x v="11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x v="11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x v="11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x v="11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x v="12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x v="12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x v="12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x v="12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x v="12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x v="12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x v="12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x v="12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x v="12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x v="12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x v="12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x v="12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x v="12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x v="12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x v="12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x v="12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x v="12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x v="12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x v="12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x v="12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x v="13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x v="13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x v="13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x v="13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x v="13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x v="13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x v="13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x v="13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x v="13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x v="13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x v="13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x v="13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x v="13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x v="13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x v="13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x v="13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x v="13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x v="13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x v="13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x v="13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x v="14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x v="14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x v="14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x v="14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x v="14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x v="14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x v="14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x v="14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x v="14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x v="14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x v="14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x v="14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x v="14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x v="14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x v="14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x v="14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x v="14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x v="14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x v="14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x v="14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x v="13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x v="13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x v="13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x v="13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x v="13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x v="13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x v="13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x v="13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x v="13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x v="13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x v="13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x v="13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x v="13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x v="13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x v="13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x v="13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x v="13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x v="13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x v="13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x v="13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x v="13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x v="13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x v="13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x v="13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x v="13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x v="13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x v="13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x v="13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x v="13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x v="13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x v="13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x v="13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x v="13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x v="13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x v="13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x v="13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x v="13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x v="13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x v="13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x v="13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x v="8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x v="8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x v="8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x v="8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x v="8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x v="8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x v="8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x v="8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x v="8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x v="8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x v="8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x v="8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x v="8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x v="8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x v="8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x v="8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x v="8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x v="8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x v="8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x v="8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x v="8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x v="8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x v="8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x v="8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x v="8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x v="8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x v="8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x v="8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x v="8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x v="8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x v="8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x v="8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x v="8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x v="8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x v="8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x v="8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x v="8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x v="8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x v="8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x v="8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x v="8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x v="8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x v="8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x v="8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x v="8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x v="8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x v="8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x v="8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x v="8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x v="8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x v="8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x v="8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x v="8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x v="8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x v="8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x v="8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x v="8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x v="8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x v="8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x v="8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x v="8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x v="8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x v="8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x v="8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x v="8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x v="8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x v="8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x v="8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x v="8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x v="8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x v="8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x v="8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x v="8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x v="8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x v="8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x v="8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x v="8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x v="8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x v="8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x v="8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x v="15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x v="15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x v="15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x v="15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x v="15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x v="15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x v="15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x v="15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x v="15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x v="15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x v="15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x v="15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x v="15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x v="15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x v="15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x v="15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x v="15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x v="15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x v="15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x v="15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x v="16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x v="16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x v="16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x v="16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x v="16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x v="16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x v="16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x v="16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x v="16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x v="16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x v="16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x v="16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x v="16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x v="16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x v="16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x v="16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x v="16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x v="16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x v="16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x v="16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x v="16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x v="16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x v="16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x v="16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x v="17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x v="17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x v="17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x v="17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x v="17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x v="17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x v="17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x v="17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x v="17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x v="17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x v="17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x v="17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x v="17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x v="17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x v="17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x v="17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x v="17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x v="17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x v="17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x v="17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x v="17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x v="17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x v="17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x v="17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x v="17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x v="17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x v="17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x v="17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x v="17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x v="17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x v="17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x v="17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x v="17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x v="17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x v="17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x v="17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x v="17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x v="17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x v="17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x v="17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x v="17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x v="17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x v="17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x v="17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x v="17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x v="17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x v="17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x v="17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x v="17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x v="17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x v="17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x v="17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x v="17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x v="17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x v="17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x v="17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x v="17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x v="17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x v="17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x v="17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x v="18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x v="18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x v="18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x v="18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x v="18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x v="18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x v="18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x v="18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x v="18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x v="18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x v="18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x v="18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x v="18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x v="18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x v="18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x v="18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x v="18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x v="18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x v="18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x v="18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x v="19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x v="19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x v="19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x v="19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x v="19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x v="19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x v="19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x v="19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x v="19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x v="19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x v="19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x v="19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x v="19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x v="19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x v="19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x v="19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x v="19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x v="19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x v="19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x v="19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x v="19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x v="19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x v="19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x v="19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x v="19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x v="19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x v="19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x v="19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x v="19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x v="19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x v="19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x v="19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x v="19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x v="19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x v="19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x v="19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x v="19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x v="19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x v="19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x v="19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x v="20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x v="20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x v="20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x v="20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x v="20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x v="20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x v="20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x v="20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x v="20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x v="20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x v="20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x v="20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x v="20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x v="20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x v="20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x v="20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x v="20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x v="20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x v="20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x v="20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x v="20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x v="20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x v="20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x v="20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x v="20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x v="20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x v="20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x v="20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x v="20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x v="20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x v="20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x v="20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x v="20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x v="20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x v="20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x v="20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x v="20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x v="20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x v="20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x v="20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x v="21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x v="21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x v="21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x v="21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x v="21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x v="21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x v="21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x v="21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x v="21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x v="21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x v="21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x v="21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x v="21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x v="21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x v="21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x v="21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x v="21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x v="21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x v="21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x v="21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x v="11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x v="11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x v="11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x v="11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x v="11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x v="11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x v="11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x v="11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x v="11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x v="11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x v="11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x v="11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x v="11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x v="11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x v="11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x v="11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x v="11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x v="11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x v="11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x v="11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x v="11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x v="11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x v="11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x v="11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x v="11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x v="11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x v="11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x v="11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x v="11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x v="11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x v="11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x v="11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x v="11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x v="11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x v="11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x v="11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x v="11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x v="11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x v="11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x v="11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x v="6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x v="6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x v="6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x v="6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x v="6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x v="6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x v="6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x v="6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x v="6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x v="6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x v="6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x v="6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x v="6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x v="6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x v="6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x v="6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x v="6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x v="6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x v="6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x v="6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x v="8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x v="8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x v="8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x v="8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x v="8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x v="8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x v="8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x v="8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x v="8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x v="8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x v="8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x v="8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x v="8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x v="8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x v="8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x v="8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x v="8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x v="8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x v="8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x v="8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x v="8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x v="8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x v="8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x v="8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x v="8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x v="8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x v="8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x v="8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x v="8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x v="8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x v="8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x v="8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x v="8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x v="8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x v="8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x v="8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x v="8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x v="8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x v="8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x v="8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x v="9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x v="9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x v="9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x v="9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x v="9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x v="9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x v="9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x v="9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x v="9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x v="9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x v="9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x v="9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x v="9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x v="9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x v="9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x v="9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x v="9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x v="9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x v="9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x v="9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x v="11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x v="11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x v="11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x v="11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x v="11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x v="11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x v="11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x v="11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x v="11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x v="11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x v="11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x v="11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x v="11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x v="11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x v="11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x v="11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x v="11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x v="11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x v="11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x v="11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x v="11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x v="11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x v="11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x v="11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x v="11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x v="11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x v="11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x v="11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x v="11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x v="11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x v="11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x v="11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x v="11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x v="11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x v="11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x v="11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x v="11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x v="11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x v="11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x v="11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x v="22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x v="22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x v="22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x v="22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x v="22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x v="22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x v="22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x v="22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x v="22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x v="22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x v="22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x v="22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x v="22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x v="22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x v="22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x v="22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x v="22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x v="22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x v="22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x v="22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x v="22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x v="22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x v="22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x v="22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x v="22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x v="22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x v="22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x v="22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x v="22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x v="22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x v="22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x v="22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x v="22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x v="22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x v="22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x v="22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x v="22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x v="22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x v="22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x v="22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x v="22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x v="22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x v="22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x v="22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x v="22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x v="22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x v="22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x v="22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x v="22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x v="22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x v="22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x v="22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x v="22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x v="22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x v="22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x v="22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x v="22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x v="23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x v="23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x v="23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x v="23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x v="23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x v="23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x v="23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x v="23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x v="23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x v="23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x v="23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x v="23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x v="23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x v="23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x v="23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x v="23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x v="23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x v="23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x v="23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x v="23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x v="10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x v="10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x v="10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x v="10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x v="10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x v="10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x v="10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x v="10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x v="10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x v="10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x v="10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x v="10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x v="10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x v="10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x v="10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x v="10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x v="10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x v="10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x v="10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x v="10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x v="20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x v="20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x v="20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x v="20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x v="20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x v="20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x v="20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x v="20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x v="20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x v="20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x v="20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x v="20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x v="20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x v="20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x v="20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x v="20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x v="20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x v="20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x v="20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x v="20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x v="20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x v="20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x v="20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x v="20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x v="20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x v="20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x v="20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x v="20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x v="20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x v="20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x v="20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x v="20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x v="20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x v="20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x v="20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x v="20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x v="20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x v="20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x v="20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x v="20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x v="24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x v="24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x v="24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x v="24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x v="24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x v="24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x v="24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x v="24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x v="24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x v="24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x v="24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x v="24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x v="24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x v="24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x v="24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x v="24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x v="24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x v="24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x v="24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x v="24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x v="25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x v="25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x v="25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x v="25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x v="25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x v="25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x v="25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x v="25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x v="25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x v="25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x v="25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x v="25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x v="25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x v="25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x v="25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x v="25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x v="25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x v="25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x v="25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x v="25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x v="26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x v="26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x v="26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x v="26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x v="26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x v="26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x v="26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x v="26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x v="26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x v="26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x v="26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x v="26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x v="26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x v="26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x v="26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x v="26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x v="26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x v="26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x v="26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x v="26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x v="11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x v="11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x v="11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x v="11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x v="11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x v="11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x v="11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x v="11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x v="11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x v="11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x v="11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x v="11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x v="11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x v="11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x v="11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x v="11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x v="11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x v="11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x v="11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x v="11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x v="11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x v="11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x v="11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x v="11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x v="11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x v="11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x v="11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x v="11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x v="11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x v="11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x v="11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x v="11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x v="11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x v="11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x v="11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x v="11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x v="11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x v="11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x v="11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x v="11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x v="27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x v="27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x v="27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x v="27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x v="27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x v="27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x v="27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x v="27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x v="27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x v="27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x v="27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x v="27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x v="27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x v="27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x v="27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x v="27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x v="27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x v="27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x v="27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x v="27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x v="27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x v="27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x v="27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x v="27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x v="27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x v="27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x v="27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x v="27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x v="27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x v="27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x v="27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x v="27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x v="27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x v="27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x v="27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x v="27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x v="27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x v="27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x v="27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x v="27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x v="28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x v="28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x v="28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x v="28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x v="28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x v="28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x v="28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x v="28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x v="28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x v="28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x v="28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x v="28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x v="28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x v="28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x v="28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x v="28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x v="28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x v="28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x v="28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x v="28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x v="28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x v="28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x v="28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x v="28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x v="28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x v="28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x v="28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x v="28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x v="28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x v="28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x v="28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x v="28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x v="28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x v="28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x v="28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x v="28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x v="28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x v="28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x v="28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x v="28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x v="28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x v="28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x v="28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x v="28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x v="28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x v="28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x v="28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x v="28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x v="28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x v="28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x v="28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x v="28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x v="28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x v="28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x v="28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x v="28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x v="28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x v="28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x v="28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x v="28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x v="20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x v="20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x v="20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x v="20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x v="20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x v="20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x v="20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x v="20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x v="20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x v="20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x v="20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x v="20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x v="20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x v="20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x v="20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x v="20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x v="20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x v="20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x v="20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x v="20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x v="20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x v="20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x v="20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x v="20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x v="20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x v="20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x v="20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x v="20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x v="20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x v="20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x v="20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x v="20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x v="20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x v="20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x v="20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x v="20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x v="20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x v="20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x v="20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x v="20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x v="20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x v="20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x v="20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x v="20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x v="20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x v="20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x v="20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x v="20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x v="20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x v="20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x v="20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x v="20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x v="20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x v="20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x v="20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x v="20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x v="20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x v="20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x v="20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x v="20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x v="20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x v="20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x v="20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x v="20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x v="20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x v="20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x v="20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x v="20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x v="20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x v="20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x v="20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x v="20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x v="20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x v="20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x v="20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x v="20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x v="20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x v="20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x v="20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x v="20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x v="11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x v="11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x v="11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x v="11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x v="11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x v="11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x v="11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x v="11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x v="11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x v="11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x v="11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x v="11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x v="11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x v="11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x v="11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x v="11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x v="11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x v="11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x v="11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x v="11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x v="11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x v="11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x v="11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x v="11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x v="11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x v="11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x v="11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x v="11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x v="11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x v="11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x v="11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x v="11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x v="11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x v="11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x v="11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x v="11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x v="11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x v="11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x v="11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x v="11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x v="18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x v="18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x v="18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x v="18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x v="18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x v="18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x v="18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x v="18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x v="18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x v="18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x v="18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x v="18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x v="18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x v="18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x v="18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x v="18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x v="18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x v="18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x v="18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x v="18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x v="14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x v="14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x v="14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x v="14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x v="14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x v="14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x v="14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x v="14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x v="14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x v="14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x v="14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x v="14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x v="14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x v="14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x v="14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x v="14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x v="14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x v="14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x v="14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x v="14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x v="29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x v="29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x v="29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x v="29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x v="29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x v="29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x v="29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x v="29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x v="29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x v="29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x v="29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x v="29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x v="29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x v="29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x v="29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x v="29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x v="29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x v="29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x v="29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x v="29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x v="14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x v="14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x v="14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x v="14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x v="14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x v="14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x v="14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x v="14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x v="14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x v="14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x v="14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x v="14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x v="14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x v="14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x v="14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x v="14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x v="14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x v="14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x v="14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x v="14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x v="30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x v="30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x v="30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x v="30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x v="30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x v="30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x v="30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x v="30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x v="30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x v="30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x v="30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x v="30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x v="30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x v="30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x v="30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x v="30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x v="30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x v="30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x v="30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x v="30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x v="30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x v="30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x v="30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x v="30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x v="30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x v="30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x v="30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x v="30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x v="30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x v="30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x v="30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x v="30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x v="30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x v="30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x v="30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x v="30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x v="30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x v="30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x v="30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x v="30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x v="31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x v="31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x v="31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x v="31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x v="31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x v="31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x v="31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x v="31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x v="31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x v="31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x v="31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x v="31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x v="31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x v="31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x v="31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x v="31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x v="31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x v="31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x v="31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x v="31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x v="30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x v="30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x v="30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x v="30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x v="30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x v="30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x v="30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x v="30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x v="30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x v="30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x v="30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x v="30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x v="30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x v="30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x v="30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x v="30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x v="30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x v="30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x v="30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x v="30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x v="30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x v="30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x v="30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x v="30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x v="30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x v="30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x v="30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x v="30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x v="30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x v="30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x v="30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x v="30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x v="30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x v="30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x v="30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x v="30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x v="30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x v="30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x v="30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x v="30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x v="30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x v="30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x v="30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x v="30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x v="30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x v="30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x v="30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x v="30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x v="30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x v="30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x v="30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x v="30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x v="30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x v="30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x v="30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x v="30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x v="30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x v="30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x v="30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x v="30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x v="30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x v="30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x v="30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x v="30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x v="30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x v="30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x v="30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x v="30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x v="30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x v="30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x v="30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x v="30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x v="30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x v="30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x v="30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x v="30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x v="30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x v="30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x v="30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x v="30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x v="14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x v="14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x v="14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x v="14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x v="14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x v="14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x v="14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x v="14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x v="14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x v="14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x v="14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x v="14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x v="14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x v="14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x v="14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x v="14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x v="14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x v="14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x v="14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x v="14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x v="14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x v="14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x v="14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x v="14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x v="14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x v="14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x v="14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x v="14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x v="14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x v="14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x v="14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x v="14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x v="14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x v="14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x v="14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x v="14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x v="14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x v="14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x v="14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x v="14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x v="17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x v="17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x v="17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x v="17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x v="17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x v="17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x v="17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x v="17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x v="17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x v="17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x v="17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x v="17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x v="17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x v="17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x v="17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x v="17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x v="17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x v="17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x v="17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x v="17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x v="17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x v="17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x v="17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x v="17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x v="17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x v="17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x v="17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x v="17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x v="17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x v="17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x v="17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x v="17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x v="17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x v="17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x v="17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x v="17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x v="17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x v="17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x v="17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x v="17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x v="11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x v="11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x v="11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x v="11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x v="11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x v="11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x v="11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x v="11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x v="11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x v="11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x v="11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x v="11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x v="11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x v="11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x v="11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x v="11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x v="11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x v="11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x v="11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x v="11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x v="32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x v="32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x v="32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x v="32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x v="32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x v="32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x v="32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x v="32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x v="32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x v="32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x v="32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x v="32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x v="32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x v="32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x v="32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x v="32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x v="32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x v="32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x v="32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x v="32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x v="15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x v="15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x v="15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x v="15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x v="15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x v="15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x v="15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x v="15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x v="15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x v="15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x v="15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x v="15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x v="15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x v="15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x v="15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x v="15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x v="15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x v="15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x v="15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x v="15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x v="32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x v="32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x v="32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x v="32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x v="32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x v="32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x v="32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x v="32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x v="32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x v="32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x v="32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x v="32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x v="32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x v="32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x v="32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x v="32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x v="32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x v="32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x v="32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x v="32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x v="32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x v="32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x v="32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x v="32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x v="32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x v="32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x v="32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x v="32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x v="32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x v="32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x v="32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x v="32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x v="32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x v="32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x v="32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x v="32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x v="32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x v="32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x v="32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x v="32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x v="32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x v="32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x v="32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x v="32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x v="32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x v="32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x v="32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x v="32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x v="32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x v="32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x v="32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x v="32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x v="32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x v="32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x v="32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x v="32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x v="32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x v="32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x v="32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x v="32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x v="11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x v="11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x v="11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x v="11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x v="11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x v="11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x v="11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x v="11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x v="11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x v="11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x v="11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x v="11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x v="11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x v="11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x v="11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x v="11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x v="11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x v="11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x v="11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x v="11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x v="14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x v="14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x v="14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x v="14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x v="14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x v="14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x v="14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x v="14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x v="14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x v="14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x v="14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x v="14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x v="14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x v="14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x v="14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x v="14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x v="14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x v="14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x v="14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x v="14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x v="33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x v="33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x v="33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x v="33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x v="33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x v="33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x v="33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x v="33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x v="33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x v="33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x v="33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x v="33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x v="33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x v="33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x v="33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x v="33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x v="33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x v="33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x v="33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x v="33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x v="7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x v="7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x v="7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x v="7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x v="7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x v="7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x v="7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x v="7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x v="7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x v="7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x v="7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x v="7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x v="7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x v="7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x v="7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x v="7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x v="7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x v="7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x v="7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x v="7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x v="7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x v="7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x v="7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x v="7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x v="7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x v="7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x v="7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x v="7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x v="7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x v="7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x v="7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x v="7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x v="7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x v="7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x v="7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x v="7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x v="7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x v="7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x v="7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x v="7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x v="7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x v="7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x v="7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x v="7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x v="7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x v="7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x v="7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x v="7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x v="7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x v="7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x v="7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x v="7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x v="7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x v="7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x v="7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x v="7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x v="7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x v="7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x v="7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x v="7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x v="19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x v="19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x v="19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x v="19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x v="19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x v="19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x v="19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x v="19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x v="19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x v="19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x v="19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x v="19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x v="19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x v="19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x v="19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x v="19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x v="19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x v="19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x v="19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x v="19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x v="19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x v="19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x v="19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x v="19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x v="19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x v="19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x v="19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x v="19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x v="19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x v="19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x v="19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x v="19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x v="19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x v="19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x v="19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x v="19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x v="19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x v="19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x v="19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x v="19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x v="33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x v="33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x v="33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x v="33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x v="33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x v="33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x v="33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x v="33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x v="33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x v="33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x v="33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x v="33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x v="33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x v="33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x v="33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x v="33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x v="33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x v="33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x v="33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x v="33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x v="14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x v="14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x v="14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x v="14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x v="14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x v="14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x v="14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x v="14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x v="14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x v="14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x v="14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x v="14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x v="14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x v="14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x v="14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x v="14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x v="14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x v="14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x v="14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x v="14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x v="14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x v="14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x v="14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x v="14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x v="14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x v="14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x v="14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x v="14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x v="14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x v="14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x v="14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x v="14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x v="14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x v="14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x v="14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x v="14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x v="14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x v="14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x v="14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x v="14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x v="34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x v="34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x v="34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x v="34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x v="34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x v="34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x v="34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x v="34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x v="34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x v="34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x v="34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x v="34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x v="34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x v="34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x v="34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x v="34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x v="34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x v="34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x v="34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x v="34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x v="35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x v="35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x v="35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x v="35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x v="35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x v="35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x v="35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x v="35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x v="35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x v="35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x v="35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x v="35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x v="35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x v="35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x v="35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x v="35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x v="35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x v="35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x v="35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x v="35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x v="35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x v="35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x v="35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x v="35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x v="35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x v="35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x v="35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x v="35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x v="35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x v="35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x v="35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x v="35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x v="35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x v="35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x v="35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x v="35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x v="35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x v="35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x v="35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x v="35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x v="19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x v="19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x v="19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x v="19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x v="19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x v="19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x v="19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x v="19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x v="19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x v="19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x v="19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x v="19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x v="19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x v="19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x v="19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x v="19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x v="19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x v="19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x v="19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x v="19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x v="19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x v="19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x v="19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x v="19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x v="19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x v="19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x v="19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x v="19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x v="19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x v="19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x v="19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x v="19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x v="19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x v="19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x v="19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x v="19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x v="19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x v="19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x v="19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x v="19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x v="36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x v="36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x v="36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x v="36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x v="36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x v="36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x v="36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x v="36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x v="36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x v="36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x v="36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x v="36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x v="36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x v="36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x v="36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x v="36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x v="36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x v="36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x v="36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x v="36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x v="36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x v="36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x v="36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x v="36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x v="36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x v="36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x v="36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x v="36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x v="36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x v="36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x v="36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x v="36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x v="36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x v="36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x v="36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x v="36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x v="36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x v="36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x v="36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x v="36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x v="36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x v="36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x v="36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x v="36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x v="36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x v="36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x v="36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x v="36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x v="36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x v="36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x v="36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x v="36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x v="36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x v="36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x v="36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x v="36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x v="36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x v="36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x v="36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x v="36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x v="37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x v="37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x v="37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x v="37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x v="37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x v="37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x v="37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x v="37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x v="37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x v="37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x v="37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x v="37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x v="37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x v="37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x v="37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x v="37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x v="37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x v="37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x v="37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x v="37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x v="19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x v="19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x v="19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x v="19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x v="19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x v="19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x v="19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x v="19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x v="19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x v="19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x v="19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x v="19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x v="19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x v="19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x v="19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x v="19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x v="19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x v="19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x v="19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x v="19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x v="38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x v="38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x v="38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x v="38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x v="38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x v="38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x v="38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x v="38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x v="38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x v="38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x v="38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x v="38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x v="38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x v="38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x v="38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x v="38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x v="38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x v="38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x v="38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x v="38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x v="30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x v="30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x v="30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x v="30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x v="30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x v="30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x v="30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x v="30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x v="30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x v="30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x v="30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x v="30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x v="30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x v="30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x v="30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x v="30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x v="30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x v="30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x v="30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x v="30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x v="39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x v="39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x v="39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x v="39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x v="39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x v="39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x v="39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x v="39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x v="39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x v="39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x v="39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x v="39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x v="39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x v="39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x v="39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x v="39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x v="39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x v="39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x v="39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x v="39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x v="39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x v="39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x v="39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x v="39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x v="39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x v="39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x v="39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x v="39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x v="39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x v="39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x v="39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x v="39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x v="39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x v="39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x v="39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x v="39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x v="39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x v="39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x v="39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x v="39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x v="6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x v="6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x v="6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x v="6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x v="6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x v="6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x v="6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x v="6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x v="6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x v="6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x v="6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x v="6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x v="6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x v="6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x v="6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x v="6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x v="6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x v="6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x v="6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x v="6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x v="6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x v="6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x v="6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x v="6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x v="6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x v="6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x v="6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x v="6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x v="6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x v="6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x v="6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x v="6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x v="6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x v="6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x v="6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x v="6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x v="6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x v="6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x v="6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x v="6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x v="6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x v="6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x v="6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x v="6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x v="6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x v="6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x v="6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x v="6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x v="6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x v="6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x v="6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x v="6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x v="6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x v="6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x v="6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x v="6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x v="6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x v="6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x v="6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x v="6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x v="6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x v="6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x v="6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x v="6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x v="6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x v="6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x v="6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x v="6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x v="6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x v="6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x v="6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x v="6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x v="6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x v="6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x v="6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x v="6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x v="6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x v="6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x v="6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x v="6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x v="6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x v="6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x v="6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x v="6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x v="6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x v="6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x v="6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x v="6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x v="6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x v="6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x v="6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x v="6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x v="6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x v="6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x v="6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x v="6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x v="6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x v="6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x v="6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x v="6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x v="6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x v="6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x v="6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x v="6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x v="6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x v="6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x v="6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x v="6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x v="6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x v="6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x v="6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x v="6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x v="6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x v="6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x v="6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x v="6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x v="6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x v="6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x v="6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x v="6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x v="6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x v="6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x v="6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x v="6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x v="6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x v="6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x v="6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x v="6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x v="6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x v="6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x v="6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x v="6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x v="6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x v="6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x v="6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x v="6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x v="6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x v="6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x v="6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x v="6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x v="40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x v="40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x v="40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x v="40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x v="40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x v="40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x v="40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x v="40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x v="40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x v="40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x v="40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x v="40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x v="40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x v="40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x v="40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x v="40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x v="40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x v="40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x v="40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x v="40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x v="38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x v="38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x v="38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x v="38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x v="38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x v="38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x v="38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x v="38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x v="38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x v="38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x v="38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x v="38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x v="38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x v="38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x v="38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x v="38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x v="38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x v="38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x v="38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x v="38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x v="6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x v="6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x v="6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x v="6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x v="6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x v="6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x v="6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x v="6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x v="6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x v="6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x v="6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x v="6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x v="6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x v="6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x v="6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x v="6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x v="6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x v="6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x v="6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x v="6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x v="38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x v="38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x v="38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x v="38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x v="38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x v="38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x v="38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x v="38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x v="38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x v="38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x v="38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x v="38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x v="38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x v="38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x v="38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x v="38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x v="38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x v="38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x v="38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x v="38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x v="38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x v="38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x v="38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x v="38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x v="38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x v="38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x v="38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x v="38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x v="38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x v="38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x v="38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x v="38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x v="38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x v="38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x v="38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x v="38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x v="38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x v="38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x v="38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x v="38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x v="38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x v="38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x v="38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x v="38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x v="38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x v="38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x v="38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x v="38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x v="38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x v="38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x v="38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x v="38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x v="38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x v="38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x v="38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x v="38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x v="38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x v="38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x v="38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x v="38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x v="38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x v="38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x v="38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x v="38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x v="38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x v="38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x v="38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x v="38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x v="38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x v="38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x v="38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x v="38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x v="38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x v="38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x v="38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x v="38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x v="38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x v="38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x v="38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x v="38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x v="38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x v="38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x v="38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x v="38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x v="38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x v="38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x v="38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x v="38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x v="38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x v="38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x v="38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x v="38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x v="38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x v="38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x v="38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x v="38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x v="38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x v="38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x v="38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x v="38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x v="38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x v="38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x v="38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x v="38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x v="38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x v="38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x v="38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x v="38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x v="38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x v="38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x v="38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x v="38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x v="38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x v="38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x v="38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x v="38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x v="38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x v="38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x v="38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x v="38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x v="38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x v="38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x v="38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x v="38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x v="38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x v="38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x v="38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x v="38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x v="38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x v="38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x v="38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x v="38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x v="38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x v="38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x v="38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x v="38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x v="38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x v="38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x v="38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x v="38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x v="38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x v="38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x v="38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x v="38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x v="38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x v="38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x v="38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x v="6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x v="6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x v="6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x v="6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x v="6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x v="6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x v="6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x v="6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x v="6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x v="6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x v="6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x v="6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x v="6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x v="6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x v="6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x v="6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x v="6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x v="6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x v="6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x v="6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x v="6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x v="6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x v="6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x v="6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x v="6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x v="6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x v="6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x v="6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x v="6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x v="6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x v="6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x v="6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x v="6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x v="6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x v="6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x v="6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x v="6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x v="6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x v="6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x v="6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x v="6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x v="6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x v="6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x v="6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x v="6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x v="6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x v="6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x v="6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x v="6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x v="6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x v="6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x v="6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x v="6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x v="6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x v="6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x v="6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x v="6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x v="6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x v="6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x v="6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x v="40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x v="40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x v="40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x v="40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x v="40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x v="40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x v="40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x v="40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x v="40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x v="40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x v="40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x v="40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x v="40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x v="40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x v="40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x v="40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x v="40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x v="40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x v="40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x v="40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x v="6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x v="6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x v="6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x v="6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x v="6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x v="6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x v="6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x v="6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x v="6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x v="6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x v="6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x v="6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x v="6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x v="6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x v="6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x v="6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x v="6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x v="6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x v="6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x v="6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x v="6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x v="6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x v="6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x v="6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x v="6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x v="6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x v="6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x v="6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x v="6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x v="6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x v="6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x v="6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x v="6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x v="6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x v="6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x v="6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x v="6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x v="6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x v="6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x v="6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x v="6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x v="6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x v="6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x v="6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x v="6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x v="6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x v="6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x v="6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x v="6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x v="6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x v="6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x v="6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x v="6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x v="6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x v="6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x v="6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x v="6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x v="6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x v="6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x v="6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x v="6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x v="6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x v="6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x v="6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x v="6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x v="6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x v="6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x v="6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x v="6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x v="6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x v="6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x v="6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x v="6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x v="6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x v="6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x v="6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x v="6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x v="6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x v="6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x v="6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x v="6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x v="6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x v="6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x v="6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x v="6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x v="6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x v="6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x v="6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x v="6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x v="6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x v="6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x v="6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x v="6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x v="6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x v="6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x v="6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x v="6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x v="6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x v="6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x v="6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x v="6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x v="6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x v="6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x v="6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x v="6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x v="6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x v="6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x v="6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x v="6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x v="6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x v="6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x v="6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x v="6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x v="6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x v="6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x v="6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x v="6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x v="6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x v="6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x v="6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x v="6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x v="6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x v="6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x v="6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x v="6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x v="6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x v="6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x v="6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x v="6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x v="6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x v="6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x v="6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x v="6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x v="6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x v="6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x v="6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x v="6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x v="6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x v="6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x v="6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x v="6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x v="6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x v="6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x v="6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x v="6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x v="6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x v="6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x v="6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x v="6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x v="6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x v="6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x v="6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x v="6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x v="6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x v="6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x v="6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x v="6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x v="6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x v="6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x v="6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x v="6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x v="6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x v="6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x v="6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x v="6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x v="6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x v="6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x v="6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x v="6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x v="6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x v="6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x v="6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x v="6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x v="6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x v="6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x v="6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x v="6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x v="6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x v="6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x v="6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x v="6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x v="6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x v="6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x v="6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x v="6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x v="6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x v="6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x v="6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x v="6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x v="6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x v="6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x v="6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x v="6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x v="6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x v="6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x v="6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x v="6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x v="6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x v="6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x v="6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x v="6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x v="6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x v="6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x v="6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x v="6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x v="6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x v="6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x v="6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x v="6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x v="6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x v="6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x v="6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x v="6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x v="6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x v="6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x v="6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x v="6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x v="6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x v="6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x v="6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x v="6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x v="6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x v="6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x v="6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x v="6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x v="6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x v="6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x v="6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x v="6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x v="6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x v="6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x v="6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x v="6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x v="6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x v="6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x v="6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x v="6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x v="6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x v="6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x v="6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x v="6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x v="6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x v="6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x v="6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x v="6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x v="6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x v="6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x v="6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x v="6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x v="6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x v="6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x v="6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x v="6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x v="6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x v="6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x v="6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x v="6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x v="6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x v="6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x v="6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x v="6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x v="6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x v="6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x v="6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x v="6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x v="6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x v="6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x v="6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x v="6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x v="6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x v="6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x v="6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x v="6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x v="6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x v="6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x v="6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x v="6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x v="6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x v="6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x v="6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x v="6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x v="6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x v="6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x v="6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x v="6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x v="6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x v="6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x v="6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x v="6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x v="6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x v="6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x v="6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x v="6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x v="6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x v="6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x v="6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x v="6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x v="6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x v="6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x v="6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x v="6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x v="6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x v="6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x v="6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x v="6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x v="6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x v="6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x v="6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x v="6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x v="6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x v="6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x v="6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x v="6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x v="6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x v="6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x v="6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x v="6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x v="6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x v="6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x v="6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x v="6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x v="6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x v="6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x v="6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x v="6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x v="6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x v="6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x v="6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x v="6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x v="6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x v="6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x v="6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x v="6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x v="6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x v="6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x v="6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x v="6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x v="6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x v="6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x v="6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x v="6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x v="6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x v="6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x v="6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x v="6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x v="6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x v="6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x v="6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x v="6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x v="6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x v="6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x v="6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x v="6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x v="6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x v="6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x v="6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x v="6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x v="6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x v="6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x v="6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x v="6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x v="6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x v="6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x v="6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x v="6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x v="6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x v="6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x v="6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x v="6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x v="6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x v="6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x v="6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x v="6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x v="6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x v="6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x v="6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x v="6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x v="6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x v="6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x v="6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x v="6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x v="6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x v="6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x v="6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x v="6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x v="6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x v="6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x v="6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x v="6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x v="6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x v="6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x v="6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x v="6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x v="6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x v="6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x v="6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x v="6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x v="6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x v="6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x v="6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x v="6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x v="6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x v="6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x v="6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x v="6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x v="6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x v="6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x v="6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x v="6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x v="6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x v="6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x v="6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x v="6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x v="6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x v="6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x v="6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x v="6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x v="6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x v="6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x v="6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x v="40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x v="40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x v="40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x v="40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x v="40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x v="40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x v="40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x v="40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x v="40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x v="40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x v="40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x v="40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x v="40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x v="40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x v="40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x v="40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x v="40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x v="40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x v="40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x v="40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x v="6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x v="6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x v="6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x v="6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x v="6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x v="6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x v="6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x v="6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x v="6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x v="6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x v="6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x v="6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x v="6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x v="6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x v="6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x v="6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x v="6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x v="6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x v="6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x v="6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x v="6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x v="6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x v="6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x v="6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x v="6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x v="6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x v="6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x v="6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x v="6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x v="6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x v="6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x v="6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x v="6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x v="6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x v="6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x v="6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x v="6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x v="6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x v="6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x v="6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x v="6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x v="6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x v="6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x v="6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x v="6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x v="6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x v="6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x v="6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x v="6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x v="6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x v="6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x v="6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x v="6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x v="6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x v="6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x v="6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x v="6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x v="6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x v="6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x v="6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x v="6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x v="6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x v="6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x v="6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x v="6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x v="6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x v="6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x v="6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x v="6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x v="6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x v="6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x v="6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x v="6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x v="6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x v="6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x v="6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x v="6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x v="6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x v="6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x v="6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x v="6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x v="6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x v="6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x v="6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x v="6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x v="6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x v="6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x v="6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x v="6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x v="6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x v="6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x v="6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x v="6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x v="6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x v="6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x v="6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x v="6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x v="6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x v="6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x v="6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x v="40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x v="40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x v="40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x v="40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x v="40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x v="40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x v="40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x v="40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x v="40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x v="40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x v="40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x v="40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x v="40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x v="40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x v="40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x v="40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x v="40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x v="40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x v="40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x v="40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x v="40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x v="40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x v="40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x v="40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x v="40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x v="40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x v="40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x v="40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x v="40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x v="40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x v="40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x v="40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x v="40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x v="40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x v="40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x v="40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x v="40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x v="40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x v="40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x v="40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x v="40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x v="40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x v="40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x v="40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x v="40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x v="40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x v="40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x v="40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x v="40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x v="40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x v="40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x v="40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x v="40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x v="40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x v="40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x v="40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x v="40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x v="40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x v="40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x v="40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x v="6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x v="6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x v="6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x v="6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x v="6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x v="6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x v="6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x v="6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x v="6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x v="6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x v="6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x v="6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x v="6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x v="6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x v="6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x v="6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x v="6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x v="6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x v="6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x v="6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x v="6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x v="6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x v="6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x v="6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x v="6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x v="6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x v="6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x v="6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x v="6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x v="6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x v="6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x v="6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x v="6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x v="6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x v="6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x v="6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x v="6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x v="6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x v="6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x v="6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x v="6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x v="6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x v="6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x v="6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x v="6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x v="6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x v="6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x v="6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x v="6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x v="6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x v="6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x v="6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x v="6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x v="6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x v="6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x v="6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x v="6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x v="6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x v="6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x v="6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x v="40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x v="40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x v="40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x v="40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x v="40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x v="40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x v="40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x v="40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x v="40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x v="40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x v="40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x v="40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x v="40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x v="40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x v="40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x v="40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x v="40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x v="40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x v="40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x v="40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x v="6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x v="6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x v="6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x v="6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x v="6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x v="6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x v="6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x v="6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x v="6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x v="6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x v="6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x v="6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x v="6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x v="6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x v="6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x v="6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x v="6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x v="6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x v="6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x v="6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x v="6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x v="6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x v="6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x v="6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x v="6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x v="6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x v="6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x v="6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x v="6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x v="6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x v="6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x v="6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x v="6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x v="6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x v="6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x v="6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x v="6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x v="6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x v="6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x v="6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x v="6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x v="6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x v="6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x v="6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x v="6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x v="6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x v="6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x v="6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x v="6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x v="6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x v="6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x v="6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x v="6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x v="6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x v="6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x v="6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x v="6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x v="6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x v="6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x v="6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x v="6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x v="6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x v="6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x v="6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x v="6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x v="6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x v="6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x v="6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x v="6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x v="6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x v="6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x v="6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x v="6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x v="6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x v="6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x v="6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x v="6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x v="6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x v="6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x v="6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x v="6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x v="6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x v="6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x v="6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x v="6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x v="6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x v="6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x v="6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x v="6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x v="6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x v="6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x v="6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x v="6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x v="6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x v="6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x v="6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x v="6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x v="6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x v="6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x v="6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x v="6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x v="6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x v="6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x v="6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x v="6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x v="6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x v="6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x v="6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x v="6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x v="6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x v="6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x v="6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x v="6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x v="6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x v="6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x v="6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x v="6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x v="6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x v="6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x v="6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x v="6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x v="6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x v="6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x v="6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x v="6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x v="6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x v="6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x v="6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x v="6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x v="6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x v="6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x v="6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x v="6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x v="6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x v="6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x v="6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x v="6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x v="6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x v="6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x v="6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x v="6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x v="6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x v="6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x v="6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x v="6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x v="6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x v="6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x v="6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x v="6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x v="6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x v="6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x v="6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x v="6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x v="6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x v="6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x v="6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x v="6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x v="6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x v="6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x v="6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x v="6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x v="6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x v="6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x v="6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x v="6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x v="6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x v="6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x v="6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x v="6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x v="6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x v="6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x v="6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x v="6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x v="6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x v="6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x v="6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x v="6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x v="6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x v="6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x v="6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x v="6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x v="6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x v="6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x v="6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x v="6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x v="6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x v="6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x v="6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x v="6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x v="6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x v="6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x v="6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x v="6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x v="6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x v="6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x v="6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x v="6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x v="6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x v="6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x v="6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x v="6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x v="6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x v="6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x v="6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x v="6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x v="6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x v="6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x v="6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x v="6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x v="6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x v="6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x v="6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x v="6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x v="6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x v="6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x v="6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x v="6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x v="6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x v="6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x v="6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x v="6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x v="6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x v="6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x v="6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x v="6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x v="6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1902E-97B5-4C71-9260-D249F060F80E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4:F15" firstHeaderRow="1" firstDataRow="2" firstDataCol="1" rowPageCount="1" colPageCount="1"/>
  <pivotFields count="18">
    <pivotField showAll="0">
      <items count="41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t="default"/>
      </items>
    </pivotField>
    <pivotField axis="axisRow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numFmtId="44" showAll="0"/>
    <pivotField numFmtId="44" showAll="0"/>
    <pivotField axis="axisCol" showAll="0" sortType="descending">
      <items count="5">
        <item x="0"/>
        <item x="3"/>
        <item x="2"/>
        <item x="1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sd="0" x="0"/>
        <item sd="0" x="7"/>
        <item sd="0" x="6"/>
        <item sd="0" x="5"/>
        <item sd="0" x="4"/>
        <item sd="0" x="8"/>
        <item sd="0" x="3"/>
        <item sd="0" x="2"/>
        <item sd="0" x="1"/>
        <item t="default" sd="0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3">
    <field x="16"/>
    <field x="1"/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urrency" fld="7" subtotal="count" baseField="0" baseItem="0"/>
  </dataFields>
  <chartFormats count="4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580EAD-4846-49D6-9E2D-73A2193FFEAE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F47" firstHeaderRow="1" firstDataRow="2" firstDataCol="1" rowPageCount="2" colPageCount="1"/>
  <pivotFields count="18">
    <pivotField showAll="0"/>
    <pivotField showAll="0"/>
    <pivotField showAll="0"/>
    <pivotField numFmtId="44" showAll="0"/>
    <pivotField numFmtId="44" showAll="0"/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currency" fld="7" subtotal="count" baseField="0" baseItem="0"/>
  </dataFields>
  <chartFormats count="4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9F52-B0F2-4E1B-8C77-51C0A925F1F4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A4:F18" firstHeaderRow="1" firstDataRow="2" firstDataCol="1" rowPageCount="2" colPageCount="1"/>
  <pivotFields count="22">
    <pivotField showAll="0"/>
    <pivotField showAll="0"/>
    <pivotField showAll="0"/>
    <pivotField numFmtId="44" showAll="0"/>
    <pivotField numFmtId="44"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4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A583BD-93EA-4CA1-958C-F3F9D4BCD7DC}" name="Table1" displayName="Table1" ref="A1:H13" totalsRowShown="0" headerRowDxfId="6" dataDxfId="18" headerRowBorderDxfId="16" tableBorderDxfId="17" totalsRowBorderDxfId="15" dataCellStyle="Percent">
  <tableColumns count="8">
    <tableColumn id="1" xr3:uid="{368910DB-F6A3-4D4A-8550-BDD8AF973392}" name="Goal" dataDxfId="14"/>
    <tableColumn id="2" xr3:uid="{CE60E793-8DE5-4DD0-9C8C-59C7D2A4B10F}" name="Number Successful" dataDxfId="13"/>
    <tableColumn id="3" xr3:uid="{61ADBF8F-20FD-4705-AA88-EB3A834A85CE}" name="Number Failed" dataDxfId="12"/>
    <tableColumn id="4" xr3:uid="{37C005AB-ACC6-401A-8FBE-4A09D0721EFC}" name="Number Canceled" dataDxfId="11"/>
    <tableColumn id="5" xr3:uid="{AA54B920-4800-4204-B5D7-563234D21A77}" name="Total Projects" dataDxfId="10">
      <calculatedColumnFormula>SUM(B2:D2)</calculatedColumnFormula>
    </tableColumn>
    <tableColumn id="6" xr3:uid="{DC9DBA91-1395-4DC5-81C9-DD099307014A}" name="Percentage Successful" dataDxfId="9" dataCellStyle="Percent">
      <calculatedColumnFormula>B2/E2</calculatedColumnFormula>
    </tableColumn>
    <tableColumn id="7" xr3:uid="{FB16C5E3-EC77-4B01-BD37-632E95335CB2}" name="Percentage Failed" dataDxfId="8" dataCellStyle="Percent">
      <calculatedColumnFormula>C2/E2</calculatedColumnFormula>
    </tableColumn>
    <tableColumn id="8" xr3:uid="{170132AA-F6B5-417D-AA71-CA51B08B8354}" name="Percentage Canceled" dataDxfId="7" dataCellStyle="Percent">
      <calculatedColumnFormula>D2/E2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115"/>
  <sheetViews>
    <sheetView tabSelected="1" zoomScale="40" zoomScaleNormal="40" workbookViewId="0">
      <selection activeCell="AJ17" sqref="AJ17"/>
    </sheetView>
  </sheetViews>
  <sheetFormatPr defaultRowHeight="15" x14ac:dyDescent="0.25"/>
  <cols>
    <col min="2" max="2" width="38.42578125" style="3" customWidth="1"/>
    <col min="3" max="3" width="40.28515625" style="3" customWidth="1"/>
    <col min="4" max="4" width="17.7109375" style="6" customWidth="1"/>
    <col min="5" max="5" width="19.5703125" style="6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1.140625" customWidth="1"/>
    <col min="11" max="11" width="17.28515625" customWidth="1"/>
    <col min="12" max="12" width="20.28515625" customWidth="1"/>
    <col min="13" max="13" width="20" customWidth="1"/>
    <col min="14" max="14" width="34.85546875" customWidth="1"/>
    <col min="15" max="15" width="26.140625" style="7" customWidth="1"/>
    <col min="16" max="16" width="25.28515625" customWidth="1"/>
    <col min="17" max="17" width="16.85546875" customWidth="1"/>
    <col min="18" max="18" width="20.42578125" customWidth="1"/>
    <col min="19" max="19" width="29.28515625" customWidth="1"/>
    <col min="20" max="20" width="27.5703125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5" t="s">
        <v>8216</v>
      </c>
      <c r="E1" s="5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8" t="s">
        <v>8306</v>
      </c>
      <c r="P1" s="8" t="s">
        <v>8307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0" ht="60" x14ac:dyDescent="0.25">
      <c r="A2">
        <v>0</v>
      </c>
      <c r="B2" s="3" t="s">
        <v>2</v>
      </c>
      <c r="C2" s="3" t="s">
        <v>4111</v>
      </c>
      <c r="D2" s="6">
        <v>8500</v>
      </c>
      <c r="E2" s="6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7">
        <f>E2/D2</f>
        <v>1.3685882352941177</v>
      </c>
      <c r="P2" s="9">
        <f>E2/L2</f>
        <v>63.917582417582416</v>
      </c>
      <c r="Q2" t="s">
        <v>8310</v>
      </c>
      <c r="R2" t="s">
        <v>8311</v>
      </c>
      <c r="S2" s="11">
        <f>(((J2/60)/60)/24)+DATE(1970,1,1)</f>
        <v>42177.007071759261</v>
      </c>
      <c r="T2" s="11">
        <f>(((I2/60)/60)/24)+DATE(1970,1,1)</f>
        <v>42208.125</v>
      </c>
    </row>
    <row r="3" spans="1:20" ht="30" x14ac:dyDescent="0.25">
      <c r="A3">
        <v>1</v>
      </c>
      <c r="B3" s="3" t="s">
        <v>3</v>
      </c>
      <c r="C3" s="3" t="s">
        <v>4112</v>
      </c>
      <c r="D3" s="6">
        <v>10275</v>
      </c>
      <c r="E3" s="6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7">
        <f t="shared" ref="O3:O66" si="0">E3/D3</f>
        <v>1.4260827250608272</v>
      </c>
      <c r="P3" s="9">
        <f t="shared" ref="P3:P66" si="1">E3/L3</f>
        <v>185.48101265822785</v>
      </c>
      <c r="Q3" t="s">
        <v>8310</v>
      </c>
      <c r="R3" t="s">
        <v>8311</v>
      </c>
      <c r="S3" s="11">
        <f t="shared" ref="S3:S66" si="2">(((J3/60)/60)/24)+DATE(1970,1,1)</f>
        <v>42766.600497685184</v>
      </c>
      <c r="T3" s="11">
        <f t="shared" ref="T3:T66" si="3">(((I3/60)/60)/24)+DATE(1970,1,1)</f>
        <v>42796.600497685184</v>
      </c>
    </row>
    <row r="4" spans="1:20" ht="45" x14ac:dyDescent="0.25">
      <c r="A4">
        <v>2</v>
      </c>
      <c r="B4" s="3" t="s">
        <v>4</v>
      </c>
      <c r="C4" s="3" t="s">
        <v>4113</v>
      </c>
      <c r="D4" s="6">
        <v>500</v>
      </c>
      <c r="E4" s="6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7">
        <f t="shared" si="0"/>
        <v>1.05</v>
      </c>
      <c r="P4" s="9">
        <f t="shared" si="1"/>
        <v>15</v>
      </c>
      <c r="Q4" t="s">
        <v>8310</v>
      </c>
      <c r="R4" t="s">
        <v>8311</v>
      </c>
      <c r="S4" s="11">
        <f t="shared" si="2"/>
        <v>42405.702349537038</v>
      </c>
      <c r="T4" s="11">
        <f t="shared" si="3"/>
        <v>42415.702349537038</v>
      </c>
    </row>
    <row r="5" spans="1:20" ht="30" x14ac:dyDescent="0.25">
      <c r="A5">
        <v>3</v>
      </c>
      <c r="B5" s="3" t="s">
        <v>5</v>
      </c>
      <c r="C5" s="3" t="s">
        <v>4114</v>
      </c>
      <c r="D5" s="6">
        <v>10000</v>
      </c>
      <c r="E5" s="6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7">
        <f t="shared" si="0"/>
        <v>1.0389999999999999</v>
      </c>
      <c r="P5" s="9">
        <f t="shared" si="1"/>
        <v>69.266666666666666</v>
      </c>
      <c r="Q5" t="s">
        <v>8310</v>
      </c>
      <c r="R5" t="s">
        <v>8311</v>
      </c>
      <c r="S5" s="11">
        <f t="shared" si="2"/>
        <v>41828.515127314815</v>
      </c>
      <c r="T5" s="11">
        <f t="shared" si="3"/>
        <v>41858.515127314815</v>
      </c>
    </row>
    <row r="6" spans="1:20" ht="60" x14ac:dyDescent="0.25">
      <c r="A6">
        <v>4</v>
      </c>
      <c r="B6" s="3" t="s">
        <v>6</v>
      </c>
      <c r="C6" s="3" t="s">
        <v>4115</v>
      </c>
      <c r="D6" s="6">
        <v>44000</v>
      </c>
      <c r="E6" s="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7">
        <f t="shared" si="0"/>
        <v>1.2299154545454545</v>
      </c>
      <c r="P6" s="9">
        <f t="shared" si="1"/>
        <v>190.55028169014085</v>
      </c>
      <c r="Q6" t="s">
        <v>8310</v>
      </c>
      <c r="R6" t="s">
        <v>8311</v>
      </c>
      <c r="S6" s="11">
        <f t="shared" si="2"/>
        <v>42327.834247685183</v>
      </c>
      <c r="T6" s="11">
        <f t="shared" si="3"/>
        <v>42357.834247685183</v>
      </c>
    </row>
    <row r="7" spans="1:20" ht="45" x14ac:dyDescent="0.25">
      <c r="A7">
        <v>5</v>
      </c>
      <c r="B7" s="3" t="s">
        <v>7</v>
      </c>
      <c r="C7" s="3" t="s">
        <v>4116</v>
      </c>
      <c r="D7" s="6">
        <v>3999</v>
      </c>
      <c r="E7" s="6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7">
        <f t="shared" si="0"/>
        <v>1.0977744436109027</v>
      </c>
      <c r="P7" s="9">
        <f t="shared" si="1"/>
        <v>93.40425531914893</v>
      </c>
      <c r="Q7" t="s">
        <v>8310</v>
      </c>
      <c r="R7" t="s">
        <v>8311</v>
      </c>
      <c r="S7" s="11">
        <f t="shared" si="2"/>
        <v>42563.932951388888</v>
      </c>
      <c r="T7" s="11">
        <f t="shared" si="3"/>
        <v>42580.232638888891</v>
      </c>
    </row>
    <row r="8" spans="1:20" ht="60" x14ac:dyDescent="0.25">
      <c r="A8">
        <v>6</v>
      </c>
      <c r="B8" s="3" t="s">
        <v>8</v>
      </c>
      <c r="C8" s="3" t="s">
        <v>4117</v>
      </c>
      <c r="D8" s="6">
        <v>8000</v>
      </c>
      <c r="E8" s="6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7">
        <f t="shared" si="0"/>
        <v>1.064875</v>
      </c>
      <c r="P8" s="9">
        <f t="shared" si="1"/>
        <v>146.87931034482759</v>
      </c>
      <c r="Q8" t="s">
        <v>8310</v>
      </c>
      <c r="R8" t="s">
        <v>8311</v>
      </c>
      <c r="S8" s="11">
        <f t="shared" si="2"/>
        <v>41794.072337962964</v>
      </c>
      <c r="T8" s="11">
        <f t="shared" si="3"/>
        <v>41804.072337962964</v>
      </c>
    </row>
    <row r="9" spans="1:20" ht="60" x14ac:dyDescent="0.25">
      <c r="A9">
        <v>7</v>
      </c>
      <c r="B9" s="3" t="s">
        <v>9</v>
      </c>
      <c r="C9" s="3" t="s">
        <v>4118</v>
      </c>
      <c r="D9" s="6">
        <v>9000</v>
      </c>
      <c r="E9" s="6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7">
        <f t="shared" si="0"/>
        <v>1.0122222222222221</v>
      </c>
      <c r="P9" s="9">
        <f t="shared" si="1"/>
        <v>159.82456140350877</v>
      </c>
      <c r="Q9" t="s">
        <v>8310</v>
      </c>
      <c r="R9" t="s">
        <v>8311</v>
      </c>
      <c r="S9" s="11">
        <f t="shared" si="2"/>
        <v>42516.047071759262</v>
      </c>
      <c r="T9" s="11">
        <f t="shared" si="3"/>
        <v>42556.047071759262</v>
      </c>
    </row>
    <row r="10" spans="1:20" ht="30" x14ac:dyDescent="0.25">
      <c r="A10">
        <v>8</v>
      </c>
      <c r="B10" s="3" t="s">
        <v>10</v>
      </c>
      <c r="C10" s="3" t="s">
        <v>4119</v>
      </c>
      <c r="D10" s="6">
        <v>3500</v>
      </c>
      <c r="E10" s="6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7">
        <f t="shared" si="0"/>
        <v>1.0004342857142856</v>
      </c>
      <c r="P10" s="9">
        <f t="shared" si="1"/>
        <v>291.79333333333335</v>
      </c>
      <c r="Q10" t="s">
        <v>8310</v>
      </c>
      <c r="R10" t="s">
        <v>8311</v>
      </c>
      <c r="S10" s="11">
        <f t="shared" si="2"/>
        <v>42468.94458333333</v>
      </c>
      <c r="T10" s="11">
        <f t="shared" si="3"/>
        <v>42475.875</v>
      </c>
    </row>
    <row r="11" spans="1:20" ht="45" x14ac:dyDescent="0.25">
      <c r="A11">
        <v>9</v>
      </c>
      <c r="B11" s="3" t="s">
        <v>11</v>
      </c>
      <c r="C11" s="3" t="s">
        <v>4120</v>
      </c>
      <c r="D11" s="6">
        <v>500</v>
      </c>
      <c r="E11" s="6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7">
        <f t="shared" si="0"/>
        <v>1.2599800000000001</v>
      </c>
      <c r="P11" s="9">
        <f t="shared" si="1"/>
        <v>31.499500000000001</v>
      </c>
      <c r="Q11" t="s">
        <v>8310</v>
      </c>
      <c r="R11" t="s">
        <v>8311</v>
      </c>
      <c r="S11" s="11">
        <f t="shared" si="2"/>
        <v>42447.103518518517</v>
      </c>
      <c r="T11" s="11">
        <f t="shared" si="3"/>
        <v>42477.103518518517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 s="6">
        <v>3000</v>
      </c>
      <c r="E12" s="6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7">
        <f t="shared" si="0"/>
        <v>1.0049999999999999</v>
      </c>
      <c r="P12" s="9">
        <f t="shared" si="1"/>
        <v>158.68421052631578</v>
      </c>
      <c r="Q12" t="s">
        <v>8310</v>
      </c>
      <c r="R12" t="s">
        <v>8311</v>
      </c>
      <c r="S12" s="11">
        <f t="shared" si="2"/>
        <v>41780.068043981482</v>
      </c>
      <c r="T12" s="11">
        <f t="shared" si="3"/>
        <v>41815.068043981482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 s="6">
        <v>5000</v>
      </c>
      <c r="E13" s="6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7">
        <f t="shared" si="0"/>
        <v>1.2050000000000001</v>
      </c>
      <c r="P13" s="9">
        <f t="shared" si="1"/>
        <v>80.333333333333329</v>
      </c>
      <c r="Q13" t="s">
        <v>8310</v>
      </c>
      <c r="R13" t="s">
        <v>8311</v>
      </c>
      <c r="S13" s="11">
        <f t="shared" si="2"/>
        <v>42572.778495370367</v>
      </c>
      <c r="T13" s="11">
        <f t="shared" si="3"/>
        <v>42604.125</v>
      </c>
    </row>
    <row r="14" spans="1:20" ht="60" x14ac:dyDescent="0.25">
      <c r="A14">
        <v>12</v>
      </c>
      <c r="B14" s="3" t="s">
        <v>14</v>
      </c>
      <c r="C14" s="3" t="s">
        <v>4123</v>
      </c>
      <c r="D14" s="6">
        <v>30000</v>
      </c>
      <c r="E14" s="6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7">
        <f t="shared" si="0"/>
        <v>1.6529333333333334</v>
      </c>
      <c r="P14" s="9">
        <f t="shared" si="1"/>
        <v>59.961305925030231</v>
      </c>
      <c r="Q14" t="s">
        <v>8310</v>
      </c>
      <c r="R14" t="s">
        <v>8311</v>
      </c>
      <c r="S14" s="11">
        <f t="shared" si="2"/>
        <v>41791.713252314818</v>
      </c>
      <c r="T14" s="11">
        <f t="shared" si="3"/>
        <v>41836.125</v>
      </c>
    </row>
    <row r="15" spans="1:20" ht="45" x14ac:dyDescent="0.25">
      <c r="A15">
        <v>13</v>
      </c>
      <c r="B15" s="3" t="s">
        <v>15</v>
      </c>
      <c r="C15" s="3" t="s">
        <v>4124</v>
      </c>
      <c r="D15" s="6">
        <v>3500</v>
      </c>
      <c r="E15" s="6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7">
        <f t="shared" si="0"/>
        <v>1.5997142857142856</v>
      </c>
      <c r="P15" s="9">
        <f t="shared" si="1"/>
        <v>109.78431372549019</v>
      </c>
      <c r="Q15" t="s">
        <v>8310</v>
      </c>
      <c r="R15" t="s">
        <v>8311</v>
      </c>
      <c r="S15" s="11">
        <f t="shared" si="2"/>
        <v>42508.677187499998</v>
      </c>
      <c r="T15" s="11">
        <f t="shared" si="3"/>
        <v>42544.852083333331</v>
      </c>
    </row>
    <row r="16" spans="1:20" ht="30" x14ac:dyDescent="0.25">
      <c r="A16">
        <v>14</v>
      </c>
      <c r="B16" s="3" t="s">
        <v>16</v>
      </c>
      <c r="C16" s="3" t="s">
        <v>4125</v>
      </c>
      <c r="D16" s="6">
        <v>6000</v>
      </c>
      <c r="E16" s="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7">
        <f t="shared" si="0"/>
        <v>1.0093333333333334</v>
      </c>
      <c r="P16" s="9">
        <f t="shared" si="1"/>
        <v>147.70731707317074</v>
      </c>
      <c r="Q16" t="s">
        <v>8310</v>
      </c>
      <c r="R16" t="s">
        <v>8311</v>
      </c>
      <c r="S16" s="11">
        <f t="shared" si="2"/>
        <v>41808.02648148148</v>
      </c>
      <c r="T16" s="11">
        <f t="shared" si="3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 s="6">
        <v>2000</v>
      </c>
      <c r="E17" s="6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7">
        <f t="shared" si="0"/>
        <v>1.0660000000000001</v>
      </c>
      <c r="P17" s="9">
        <f t="shared" si="1"/>
        <v>21.755102040816325</v>
      </c>
      <c r="Q17" t="s">
        <v>8310</v>
      </c>
      <c r="R17" t="s">
        <v>8311</v>
      </c>
      <c r="S17" s="11">
        <f t="shared" si="2"/>
        <v>42256.391875000001</v>
      </c>
      <c r="T17" s="11">
        <f t="shared" si="3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 s="6">
        <v>12000</v>
      </c>
      <c r="E18" s="6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7">
        <f t="shared" si="0"/>
        <v>1.0024166666666667</v>
      </c>
      <c r="P18" s="9">
        <f t="shared" si="1"/>
        <v>171.84285714285716</v>
      </c>
      <c r="Q18" t="s">
        <v>8310</v>
      </c>
      <c r="R18" t="s">
        <v>8311</v>
      </c>
      <c r="S18" s="11">
        <f t="shared" si="2"/>
        <v>41760.796423611115</v>
      </c>
      <c r="T18" s="11">
        <f t="shared" si="3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 s="6">
        <v>1500</v>
      </c>
      <c r="E19" s="6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7">
        <f t="shared" si="0"/>
        <v>1.0066666666666666</v>
      </c>
      <c r="P19" s="9">
        <f t="shared" si="1"/>
        <v>41.944444444444443</v>
      </c>
      <c r="Q19" t="s">
        <v>8310</v>
      </c>
      <c r="R19" t="s">
        <v>8311</v>
      </c>
      <c r="S19" s="11">
        <f t="shared" si="2"/>
        <v>41917.731736111113</v>
      </c>
      <c r="T19" s="11">
        <f t="shared" si="3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 s="6">
        <v>30000</v>
      </c>
      <c r="E20" s="6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7">
        <f t="shared" si="0"/>
        <v>1.0632110000000001</v>
      </c>
      <c r="P20" s="9">
        <f t="shared" si="1"/>
        <v>93.264122807017543</v>
      </c>
      <c r="Q20" t="s">
        <v>8310</v>
      </c>
      <c r="R20" t="s">
        <v>8311</v>
      </c>
      <c r="S20" s="11">
        <f t="shared" si="2"/>
        <v>41869.542314814818</v>
      </c>
      <c r="T20" s="11">
        <f t="shared" si="3"/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 s="6">
        <v>850</v>
      </c>
      <c r="E21" s="6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7">
        <f t="shared" si="0"/>
        <v>1.4529411764705882</v>
      </c>
      <c r="P21" s="9">
        <f t="shared" si="1"/>
        <v>56.136363636363633</v>
      </c>
      <c r="Q21" t="s">
        <v>8310</v>
      </c>
      <c r="R21" t="s">
        <v>8311</v>
      </c>
      <c r="S21" s="11">
        <f t="shared" si="2"/>
        <v>42175.816365740742</v>
      </c>
      <c r="T21" s="11">
        <f t="shared" si="3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 s="6">
        <v>2000</v>
      </c>
      <c r="E22" s="6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7">
        <f t="shared" si="0"/>
        <v>1.002</v>
      </c>
      <c r="P22" s="9">
        <f t="shared" si="1"/>
        <v>80.16</v>
      </c>
      <c r="Q22" t="s">
        <v>8310</v>
      </c>
      <c r="R22" t="s">
        <v>8311</v>
      </c>
      <c r="S22" s="11">
        <f t="shared" si="2"/>
        <v>42200.758240740746</v>
      </c>
      <c r="T22" s="11">
        <f t="shared" si="3"/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 s="6">
        <v>18500</v>
      </c>
      <c r="E23" s="6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7">
        <f t="shared" si="0"/>
        <v>1.0913513513513513</v>
      </c>
      <c r="P23" s="9">
        <f t="shared" si="1"/>
        <v>199.9009900990099</v>
      </c>
      <c r="Q23" t="s">
        <v>8310</v>
      </c>
      <c r="R23" t="s">
        <v>8311</v>
      </c>
      <c r="S23" s="11">
        <f t="shared" si="2"/>
        <v>41878.627187500002</v>
      </c>
      <c r="T23" s="11">
        <f t="shared" si="3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 s="6">
        <v>350</v>
      </c>
      <c r="E24" s="6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7">
        <f t="shared" si="0"/>
        <v>1.1714285714285715</v>
      </c>
      <c r="P24" s="9">
        <f t="shared" si="1"/>
        <v>51.25</v>
      </c>
      <c r="Q24" t="s">
        <v>8310</v>
      </c>
      <c r="R24" t="s">
        <v>8311</v>
      </c>
      <c r="S24" s="11">
        <f t="shared" si="2"/>
        <v>41989.91134259259</v>
      </c>
      <c r="T24" s="11">
        <f t="shared" si="3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 s="6">
        <v>2000</v>
      </c>
      <c r="E25" s="6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7">
        <f t="shared" si="0"/>
        <v>1.1850000000000001</v>
      </c>
      <c r="P25" s="9">
        <f t="shared" si="1"/>
        <v>103.04347826086956</v>
      </c>
      <c r="Q25" t="s">
        <v>8310</v>
      </c>
      <c r="R25" t="s">
        <v>8311</v>
      </c>
      <c r="S25" s="11">
        <f t="shared" si="2"/>
        <v>42097.778946759259</v>
      </c>
      <c r="T25" s="11">
        <f t="shared" si="3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 s="6">
        <v>35000</v>
      </c>
      <c r="E26" s="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7">
        <f t="shared" si="0"/>
        <v>1.0880768571428572</v>
      </c>
      <c r="P26" s="9">
        <f t="shared" si="1"/>
        <v>66.346149825783982</v>
      </c>
      <c r="Q26" t="s">
        <v>8310</v>
      </c>
      <c r="R26" t="s">
        <v>8311</v>
      </c>
      <c r="S26" s="11">
        <f t="shared" si="2"/>
        <v>42229.820173611108</v>
      </c>
      <c r="T26" s="11">
        <f t="shared" si="3"/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 s="6">
        <v>600</v>
      </c>
      <c r="E27" s="6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7">
        <f t="shared" si="0"/>
        <v>1.3333333333333333</v>
      </c>
      <c r="P27" s="9">
        <f t="shared" si="1"/>
        <v>57.142857142857146</v>
      </c>
      <c r="Q27" t="s">
        <v>8310</v>
      </c>
      <c r="R27" t="s">
        <v>8311</v>
      </c>
      <c r="S27" s="11">
        <f t="shared" si="2"/>
        <v>42318.025011574078</v>
      </c>
      <c r="T27" s="11">
        <f t="shared" si="3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 s="6">
        <v>1250</v>
      </c>
      <c r="E28" s="6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7">
        <f t="shared" si="0"/>
        <v>1.552</v>
      </c>
      <c r="P28" s="9">
        <f t="shared" si="1"/>
        <v>102.10526315789474</v>
      </c>
      <c r="Q28" t="s">
        <v>8310</v>
      </c>
      <c r="R28" t="s">
        <v>8311</v>
      </c>
      <c r="S28" s="11">
        <f t="shared" si="2"/>
        <v>41828.515555555554</v>
      </c>
      <c r="T28" s="11">
        <f t="shared" si="3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 s="6">
        <v>20000</v>
      </c>
      <c r="E29" s="6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7">
        <f t="shared" si="0"/>
        <v>1.1172500000000001</v>
      </c>
      <c r="P29" s="9">
        <f t="shared" si="1"/>
        <v>148.96666666666667</v>
      </c>
      <c r="Q29" t="s">
        <v>8310</v>
      </c>
      <c r="R29" t="s">
        <v>8311</v>
      </c>
      <c r="S29" s="11">
        <f t="shared" si="2"/>
        <v>41929.164733796293</v>
      </c>
      <c r="T29" s="11">
        <f t="shared" si="3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 s="6">
        <v>12000</v>
      </c>
      <c r="E30" s="6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7">
        <f t="shared" si="0"/>
        <v>1.0035000000000001</v>
      </c>
      <c r="P30" s="9">
        <f t="shared" si="1"/>
        <v>169.6056338028169</v>
      </c>
      <c r="Q30" t="s">
        <v>8310</v>
      </c>
      <c r="R30" t="s">
        <v>8311</v>
      </c>
      <c r="S30" s="11">
        <f t="shared" si="2"/>
        <v>42324.96393518518</v>
      </c>
      <c r="T30" s="11">
        <f t="shared" si="3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 s="6">
        <v>3000</v>
      </c>
      <c r="E31" s="6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7">
        <f t="shared" si="0"/>
        <v>1.2333333333333334</v>
      </c>
      <c r="P31" s="9">
        <f t="shared" si="1"/>
        <v>31.623931623931625</v>
      </c>
      <c r="Q31" t="s">
        <v>8310</v>
      </c>
      <c r="R31" t="s">
        <v>8311</v>
      </c>
      <c r="S31" s="11">
        <f t="shared" si="2"/>
        <v>41812.67324074074</v>
      </c>
      <c r="T31" s="11">
        <f t="shared" si="3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 s="6">
        <v>4000</v>
      </c>
      <c r="E32" s="6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7">
        <f t="shared" si="0"/>
        <v>1.0129975</v>
      </c>
      <c r="P32" s="9">
        <f t="shared" si="1"/>
        <v>76.45264150943396</v>
      </c>
      <c r="Q32" t="s">
        <v>8310</v>
      </c>
      <c r="R32" t="s">
        <v>8311</v>
      </c>
      <c r="S32" s="11">
        <f t="shared" si="2"/>
        <v>41842.292997685188</v>
      </c>
      <c r="T32" s="11">
        <f t="shared" si="3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 s="6">
        <v>13</v>
      </c>
      <c r="E33" s="6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7">
        <f t="shared" si="0"/>
        <v>1</v>
      </c>
      <c r="P33" s="9">
        <f t="shared" si="1"/>
        <v>13</v>
      </c>
      <c r="Q33" t="s">
        <v>8310</v>
      </c>
      <c r="R33" t="s">
        <v>8311</v>
      </c>
      <c r="S33" s="11">
        <f t="shared" si="2"/>
        <v>42376.79206018518</v>
      </c>
      <c r="T33" s="11">
        <f t="shared" si="3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 s="6">
        <v>28450</v>
      </c>
      <c r="E34" s="6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7">
        <f t="shared" si="0"/>
        <v>1.0024604569420035</v>
      </c>
      <c r="P34" s="9">
        <f t="shared" si="1"/>
        <v>320.44943820224717</v>
      </c>
      <c r="Q34" t="s">
        <v>8310</v>
      </c>
      <c r="R34" t="s">
        <v>8311</v>
      </c>
      <c r="S34" s="11">
        <f t="shared" si="2"/>
        <v>42461.627511574072</v>
      </c>
      <c r="T34" s="11">
        <f t="shared" si="3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 s="6">
        <v>5250</v>
      </c>
      <c r="E35" s="6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7">
        <f t="shared" si="0"/>
        <v>1.0209523809523811</v>
      </c>
      <c r="P35" s="9">
        <f t="shared" si="1"/>
        <v>83.75</v>
      </c>
      <c r="Q35" t="s">
        <v>8310</v>
      </c>
      <c r="R35" t="s">
        <v>8311</v>
      </c>
      <c r="S35" s="11">
        <f t="shared" si="2"/>
        <v>42286.660891203705</v>
      </c>
      <c r="T35" s="11">
        <f t="shared" si="3"/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 s="6">
        <v>2600</v>
      </c>
      <c r="E36" s="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7">
        <f t="shared" si="0"/>
        <v>1.3046153846153845</v>
      </c>
      <c r="P36" s="9">
        <f t="shared" si="1"/>
        <v>49.882352941176471</v>
      </c>
      <c r="Q36" t="s">
        <v>8310</v>
      </c>
      <c r="R36" t="s">
        <v>8311</v>
      </c>
      <c r="S36" s="11">
        <f t="shared" si="2"/>
        <v>41841.321770833332</v>
      </c>
      <c r="T36" s="11">
        <f t="shared" si="3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 s="6">
        <v>1000</v>
      </c>
      <c r="E37" s="6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7">
        <f t="shared" si="0"/>
        <v>1.665</v>
      </c>
      <c r="P37" s="9">
        <f t="shared" si="1"/>
        <v>59.464285714285715</v>
      </c>
      <c r="Q37" t="s">
        <v>8310</v>
      </c>
      <c r="R37" t="s">
        <v>8311</v>
      </c>
      <c r="S37" s="11">
        <f t="shared" si="2"/>
        <v>42098.291828703703</v>
      </c>
      <c r="T37" s="11">
        <f t="shared" si="3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 s="6">
        <v>6000</v>
      </c>
      <c r="E38" s="6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7">
        <f t="shared" si="0"/>
        <v>1.4215</v>
      </c>
      <c r="P38" s="9">
        <f t="shared" si="1"/>
        <v>193.84090909090909</v>
      </c>
      <c r="Q38" t="s">
        <v>8310</v>
      </c>
      <c r="R38" t="s">
        <v>8311</v>
      </c>
      <c r="S38" s="11">
        <f t="shared" si="2"/>
        <v>42068.307002314818</v>
      </c>
      <c r="T38" s="11">
        <f t="shared" si="3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 s="6">
        <v>22000</v>
      </c>
      <c r="E39" s="6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7">
        <f t="shared" si="0"/>
        <v>1.8344090909090909</v>
      </c>
      <c r="P39" s="9">
        <f t="shared" si="1"/>
        <v>159.51383399209487</v>
      </c>
      <c r="Q39" t="s">
        <v>8310</v>
      </c>
      <c r="R39" t="s">
        <v>8311</v>
      </c>
      <c r="S39" s="11">
        <f t="shared" si="2"/>
        <v>42032.693043981482</v>
      </c>
      <c r="T39" s="11">
        <f t="shared" si="3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 s="6">
        <v>2500</v>
      </c>
      <c r="E40" s="6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7">
        <f t="shared" si="0"/>
        <v>1.1004</v>
      </c>
      <c r="P40" s="9">
        <f t="shared" si="1"/>
        <v>41.68181818181818</v>
      </c>
      <c r="Q40" t="s">
        <v>8310</v>
      </c>
      <c r="R40" t="s">
        <v>8311</v>
      </c>
      <c r="S40" s="11">
        <f t="shared" si="2"/>
        <v>41375.057222222218</v>
      </c>
      <c r="T40" s="11">
        <f t="shared" si="3"/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 s="6">
        <v>25000</v>
      </c>
      <c r="E41" s="6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7">
        <f t="shared" si="0"/>
        <v>1.3098000000000001</v>
      </c>
      <c r="P41" s="9">
        <f t="shared" si="1"/>
        <v>150.89861751152074</v>
      </c>
      <c r="Q41" t="s">
        <v>8310</v>
      </c>
      <c r="R41" t="s">
        <v>8311</v>
      </c>
      <c r="S41" s="11">
        <f t="shared" si="2"/>
        <v>41754.047083333331</v>
      </c>
      <c r="T41" s="11">
        <f t="shared" si="3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 s="6">
        <v>2000</v>
      </c>
      <c r="E42" s="6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7">
        <f t="shared" si="0"/>
        <v>1.0135000000000001</v>
      </c>
      <c r="P42" s="9">
        <f t="shared" si="1"/>
        <v>126.6875</v>
      </c>
      <c r="Q42" t="s">
        <v>8310</v>
      </c>
      <c r="R42" t="s">
        <v>8311</v>
      </c>
      <c r="S42" s="11">
        <f t="shared" si="2"/>
        <v>41789.21398148148</v>
      </c>
      <c r="T42" s="11">
        <f t="shared" si="3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 s="6">
        <v>2000</v>
      </c>
      <c r="E43" s="6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7">
        <f t="shared" si="0"/>
        <v>1</v>
      </c>
      <c r="P43" s="9">
        <f t="shared" si="1"/>
        <v>105.26315789473684</v>
      </c>
      <c r="Q43" t="s">
        <v>8310</v>
      </c>
      <c r="R43" t="s">
        <v>8311</v>
      </c>
      <c r="S43" s="11">
        <f t="shared" si="2"/>
        <v>41887.568912037037</v>
      </c>
      <c r="T43" s="11">
        <f t="shared" si="3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 s="6">
        <v>14000</v>
      </c>
      <c r="E44" s="6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7">
        <f t="shared" si="0"/>
        <v>1.4185714285714286</v>
      </c>
      <c r="P44" s="9">
        <f t="shared" si="1"/>
        <v>117.51479289940828</v>
      </c>
      <c r="Q44" t="s">
        <v>8310</v>
      </c>
      <c r="R44" t="s">
        <v>8311</v>
      </c>
      <c r="S44" s="11">
        <f t="shared" si="2"/>
        <v>41971.639189814814</v>
      </c>
      <c r="T44" s="11">
        <f t="shared" si="3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 s="6">
        <v>10000</v>
      </c>
      <c r="E45" s="6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7">
        <f t="shared" si="0"/>
        <v>3.0865999999999998</v>
      </c>
      <c r="P45" s="9">
        <f t="shared" si="1"/>
        <v>117.36121673003802</v>
      </c>
      <c r="Q45" t="s">
        <v>8310</v>
      </c>
      <c r="R45" t="s">
        <v>8311</v>
      </c>
      <c r="S45" s="11">
        <f t="shared" si="2"/>
        <v>41802.790347222224</v>
      </c>
      <c r="T45" s="11">
        <f t="shared" si="3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 s="6">
        <v>2000</v>
      </c>
      <c r="E46" s="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7">
        <f t="shared" si="0"/>
        <v>1</v>
      </c>
      <c r="P46" s="9">
        <f t="shared" si="1"/>
        <v>133.33333333333334</v>
      </c>
      <c r="Q46" t="s">
        <v>8310</v>
      </c>
      <c r="R46" t="s">
        <v>8311</v>
      </c>
      <c r="S46" s="11">
        <f t="shared" si="2"/>
        <v>41874.098807870374</v>
      </c>
      <c r="T46" s="11">
        <f t="shared" si="3"/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 s="6">
        <v>5000</v>
      </c>
      <c r="E47" s="6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7">
        <f t="shared" si="0"/>
        <v>1.2</v>
      </c>
      <c r="P47" s="9">
        <f t="shared" si="1"/>
        <v>98.360655737704917</v>
      </c>
      <c r="Q47" t="s">
        <v>8310</v>
      </c>
      <c r="R47" t="s">
        <v>8311</v>
      </c>
      <c r="S47" s="11">
        <f t="shared" si="2"/>
        <v>42457.623923611114</v>
      </c>
      <c r="T47" s="11">
        <f t="shared" si="3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 s="6">
        <v>8400</v>
      </c>
      <c r="E48" s="6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7">
        <f t="shared" si="0"/>
        <v>1.0416666666666667</v>
      </c>
      <c r="P48" s="9">
        <f t="shared" si="1"/>
        <v>194.44444444444446</v>
      </c>
      <c r="Q48" t="s">
        <v>8310</v>
      </c>
      <c r="R48" t="s">
        <v>8311</v>
      </c>
      <c r="S48" s="11">
        <f t="shared" si="2"/>
        <v>42323.964976851858</v>
      </c>
      <c r="T48" s="11">
        <f t="shared" si="3"/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 s="6">
        <v>5000</v>
      </c>
      <c r="E49" s="6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7">
        <f t="shared" si="0"/>
        <v>1.0761100000000001</v>
      </c>
      <c r="P49" s="9">
        <f t="shared" si="1"/>
        <v>76.865000000000009</v>
      </c>
      <c r="Q49" t="s">
        <v>8310</v>
      </c>
      <c r="R49" t="s">
        <v>8311</v>
      </c>
      <c r="S49" s="11">
        <f t="shared" si="2"/>
        <v>41932.819525462961</v>
      </c>
      <c r="T49" s="11">
        <f t="shared" si="3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 s="6">
        <v>2000</v>
      </c>
      <c r="E50" s="6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7">
        <f t="shared" si="0"/>
        <v>1.0794999999999999</v>
      </c>
      <c r="P50" s="9">
        <f t="shared" si="1"/>
        <v>56.815789473684212</v>
      </c>
      <c r="Q50" t="s">
        <v>8310</v>
      </c>
      <c r="R50" t="s">
        <v>8311</v>
      </c>
      <c r="S50" s="11">
        <f t="shared" si="2"/>
        <v>42033.516898148147</v>
      </c>
      <c r="T50" s="11">
        <f t="shared" si="3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 s="6">
        <v>12000</v>
      </c>
      <c r="E51" s="6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7">
        <f t="shared" si="0"/>
        <v>1</v>
      </c>
      <c r="P51" s="9">
        <f t="shared" si="1"/>
        <v>137.93103448275863</v>
      </c>
      <c r="Q51" t="s">
        <v>8310</v>
      </c>
      <c r="R51" t="s">
        <v>8311</v>
      </c>
      <c r="S51" s="11">
        <f t="shared" si="2"/>
        <v>42271.176446759258</v>
      </c>
      <c r="T51" s="11">
        <f t="shared" si="3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 s="6">
        <v>600</v>
      </c>
      <c r="E52" s="6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7">
        <f t="shared" si="0"/>
        <v>1</v>
      </c>
      <c r="P52" s="9">
        <f t="shared" si="1"/>
        <v>27.272727272727273</v>
      </c>
      <c r="Q52" t="s">
        <v>8310</v>
      </c>
      <c r="R52" t="s">
        <v>8311</v>
      </c>
      <c r="S52" s="11">
        <f t="shared" si="2"/>
        <v>41995.752986111111</v>
      </c>
      <c r="T52" s="11">
        <f t="shared" si="3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 s="6">
        <v>11000</v>
      </c>
      <c r="E53" s="6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7">
        <f t="shared" si="0"/>
        <v>1.2801818181818181</v>
      </c>
      <c r="P53" s="9">
        <f t="shared" si="1"/>
        <v>118.33613445378151</v>
      </c>
      <c r="Q53" t="s">
        <v>8310</v>
      </c>
      <c r="R53" t="s">
        <v>8311</v>
      </c>
      <c r="S53" s="11">
        <f t="shared" si="2"/>
        <v>42196.928668981483</v>
      </c>
      <c r="T53" s="11">
        <f t="shared" si="3"/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 s="6">
        <v>10000</v>
      </c>
      <c r="E54" s="6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7">
        <f t="shared" si="0"/>
        <v>1.1620999999999999</v>
      </c>
      <c r="P54" s="9">
        <f t="shared" si="1"/>
        <v>223.48076923076923</v>
      </c>
      <c r="Q54" t="s">
        <v>8310</v>
      </c>
      <c r="R54" t="s">
        <v>8311</v>
      </c>
      <c r="S54" s="11">
        <f t="shared" si="2"/>
        <v>41807.701921296299</v>
      </c>
      <c r="T54" s="11">
        <f t="shared" si="3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 s="6">
        <v>3000</v>
      </c>
      <c r="E55" s="6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7">
        <f t="shared" si="0"/>
        <v>1.0963333333333334</v>
      </c>
      <c r="P55" s="9">
        <f t="shared" si="1"/>
        <v>28.111111111111111</v>
      </c>
      <c r="Q55" t="s">
        <v>8310</v>
      </c>
      <c r="R55" t="s">
        <v>8311</v>
      </c>
      <c r="S55" s="11">
        <f t="shared" si="2"/>
        <v>41719.549131944441</v>
      </c>
      <c r="T55" s="11">
        <f t="shared" si="3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 s="6">
        <v>10000</v>
      </c>
      <c r="E56" s="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7">
        <f t="shared" si="0"/>
        <v>1.01</v>
      </c>
      <c r="P56" s="9">
        <f t="shared" si="1"/>
        <v>194.23076923076923</v>
      </c>
      <c r="Q56" t="s">
        <v>8310</v>
      </c>
      <c r="R56" t="s">
        <v>8311</v>
      </c>
      <c r="S56" s="11">
        <f t="shared" si="2"/>
        <v>42333.713206018518</v>
      </c>
      <c r="T56" s="11">
        <f t="shared" si="3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 s="6">
        <v>8600</v>
      </c>
      <c r="E57" s="6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7">
        <f t="shared" si="0"/>
        <v>1.2895348837209302</v>
      </c>
      <c r="P57" s="9">
        <f t="shared" si="1"/>
        <v>128.95348837209303</v>
      </c>
      <c r="Q57" t="s">
        <v>8310</v>
      </c>
      <c r="R57" t="s">
        <v>8311</v>
      </c>
      <c r="S57" s="11">
        <f t="shared" si="2"/>
        <v>42496.968935185185</v>
      </c>
      <c r="T57" s="11">
        <f t="shared" si="3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 s="6">
        <v>8000</v>
      </c>
      <c r="E58" s="6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7">
        <f t="shared" si="0"/>
        <v>1.0726249999999999</v>
      </c>
      <c r="P58" s="9">
        <f t="shared" si="1"/>
        <v>49.316091954022987</v>
      </c>
      <c r="Q58" t="s">
        <v>8310</v>
      </c>
      <c r="R58" t="s">
        <v>8311</v>
      </c>
      <c r="S58" s="11">
        <f t="shared" si="2"/>
        <v>42149.548888888887</v>
      </c>
      <c r="T58" s="11">
        <f t="shared" si="3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 s="6">
        <v>15000</v>
      </c>
      <c r="E59" s="6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7">
        <f t="shared" si="0"/>
        <v>1.0189999999999999</v>
      </c>
      <c r="P59" s="9">
        <f t="shared" si="1"/>
        <v>221.52173913043478</v>
      </c>
      <c r="Q59" t="s">
        <v>8310</v>
      </c>
      <c r="R59" t="s">
        <v>8311</v>
      </c>
      <c r="S59" s="11">
        <f t="shared" si="2"/>
        <v>42089.83289351852</v>
      </c>
      <c r="T59" s="11">
        <f t="shared" si="3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 s="6">
        <v>10000</v>
      </c>
      <c r="E60" s="6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7">
        <f t="shared" si="0"/>
        <v>1.0290999999999999</v>
      </c>
      <c r="P60" s="9">
        <f t="shared" si="1"/>
        <v>137.21333333333334</v>
      </c>
      <c r="Q60" t="s">
        <v>8310</v>
      </c>
      <c r="R60" t="s">
        <v>8311</v>
      </c>
      <c r="S60" s="11">
        <f t="shared" si="2"/>
        <v>41932.745046296295</v>
      </c>
      <c r="T60" s="11">
        <f t="shared" si="3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 s="6">
        <v>20000</v>
      </c>
      <c r="E61" s="6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7">
        <f t="shared" si="0"/>
        <v>1.0012570000000001</v>
      </c>
      <c r="P61" s="9">
        <f t="shared" si="1"/>
        <v>606.82242424242418</v>
      </c>
      <c r="Q61" t="s">
        <v>8310</v>
      </c>
      <c r="R61" t="s">
        <v>8311</v>
      </c>
      <c r="S61" s="11">
        <f t="shared" si="2"/>
        <v>42230.23583333334</v>
      </c>
      <c r="T61" s="11">
        <f t="shared" si="3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 s="6">
        <v>4500</v>
      </c>
      <c r="E62" s="6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7">
        <f t="shared" si="0"/>
        <v>1.0329622222222221</v>
      </c>
      <c r="P62" s="9">
        <f t="shared" si="1"/>
        <v>43.040092592592593</v>
      </c>
      <c r="Q62" t="s">
        <v>8310</v>
      </c>
      <c r="R62" t="s">
        <v>8312</v>
      </c>
      <c r="S62" s="11">
        <f t="shared" si="2"/>
        <v>41701.901817129627</v>
      </c>
      <c r="T62" s="11">
        <f t="shared" si="3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 s="6">
        <v>5000</v>
      </c>
      <c r="E63" s="6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7">
        <f t="shared" si="0"/>
        <v>1.4830000000000001</v>
      </c>
      <c r="P63" s="9">
        <f t="shared" si="1"/>
        <v>322.39130434782606</v>
      </c>
      <c r="Q63" t="s">
        <v>8310</v>
      </c>
      <c r="R63" t="s">
        <v>8312</v>
      </c>
      <c r="S63" s="11">
        <f t="shared" si="2"/>
        <v>41409.814317129632</v>
      </c>
      <c r="T63" s="11">
        <f t="shared" si="3"/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 s="6">
        <v>3000</v>
      </c>
      <c r="E64" s="6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7">
        <f t="shared" si="0"/>
        <v>1.5473333333333332</v>
      </c>
      <c r="P64" s="9">
        <f t="shared" si="1"/>
        <v>96.708333333333329</v>
      </c>
      <c r="Q64" t="s">
        <v>8310</v>
      </c>
      <c r="R64" t="s">
        <v>8312</v>
      </c>
      <c r="S64" s="11">
        <f t="shared" si="2"/>
        <v>41311.799513888887</v>
      </c>
      <c r="T64" s="11">
        <f t="shared" si="3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 s="6">
        <v>2000</v>
      </c>
      <c r="E65" s="6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7">
        <f t="shared" si="0"/>
        <v>1.1351849999999999</v>
      </c>
      <c r="P65" s="9">
        <f t="shared" si="1"/>
        <v>35.474531249999998</v>
      </c>
      <c r="Q65" t="s">
        <v>8310</v>
      </c>
      <c r="R65" t="s">
        <v>8312</v>
      </c>
      <c r="S65" s="11">
        <f t="shared" si="2"/>
        <v>41612.912187499998</v>
      </c>
      <c r="T65" s="11">
        <f t="shared" si="3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 s="6">
        <v>1200</v>
      </c>
      <c r="E66" s="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7">
        <f t="shared" si="0"/>
        <v>1.7333333333333334</v>
      </c>
      <c r="P66" s="9">
        <f t="shared" si="1"/>
        <v>86.666666666666671</v>
      </c>
      <c r="Q66" t="s">
        <v>8310</v>
      </c>
      <c r="R66" t="s">
        <v>8312</v>
      </c>
      <c r="S66" s="11">
        <f t="shared" si="2"/>
        <v>41433.01829861111</v>
      </c>
      <c r="T66" s="11">
        <f t="shared" si="3"/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 s="6">
        <v>7000</v>
      </c>
      <c r="E67" s="6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7">
        <f t="shared" ref="O67:O130" si="4">E67/D67</f>
        <v>1.0752857142857142</v>
      </c>
      <c r="P67" s="9">
        <f t="shared" ref="P67:P130" si="5">E67/L67</f>
        <v>132.05263157894737</v>
      </c>
      <c r="Q67" t="s">
        <v>8310</v>
      </c>
      <c r="R67" t="s">
        <v>8312</v>
      </c>
      <c r="S67" s="11">
        <f t="shared" ref="S67:S130" si="6">(((J67/60)/60)/24)+DATE(1970,1,1)</f>
        <v>41835.821226851855</v>
      </c>
      <c r="T67" s="11">
        <f t="shared" ref="T67:T130" si="7">(((I67/60)/60)/24)+DATE(1970,1,1)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 s="6">
        <v>2000</v>
      </c>
      <c r="E68" s="6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7">
        <f t="shared" si="4"/>
        <v>1.1859999999999999</v>
      </c>
      <c r="P68" s="9">
        <f t="shared" si="5"/>
        <v>91.230769230769226</v>
      </c>
      <c r="Q68" t="s">
        <v>8310</v>
      </c>
      <c r="R68" t="s">
        <v>8312</v>
      </c>
      <c r="S68" s="11">
        <f t="shared" si="6"/>
        <v>42539.849768518514</v>
      </c>
      <c r="T68" s="11">
        <f t="shared" si="7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 s="6">
        <v>2000</v>
      </c>
      <c r="E69" s="6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7">
        <f t="shared" si="4"/>
        <v>1.1625000000000001</v>
      </c>
      <c r="P69" s="9">
        <f t="shared" si="5"/>
        <v>116.25</v>
      </c>
      <c r="Q69" t="s">
        <v>8310</v>
      </c>
      <c r="R69" t="s">
        <v>8312</v>
      </c>
      <c r="S69" s="11">
        <f t="shared" si="6"/>
        <v>41075.583379629628</v>
      </c>
      <c r="T69" s="11">
        <f t="shared" si="7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 s="6">
        <v>600</v>
      </c>
      <c r="E70" s="6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7">
        <f t="shared" si="4"/>
        <v>1.2716666666666667</v>
      </c>
      <c r="P70" s="9">
        <f t="shared" si="5"/>
        <v>21.194444444444443</v>
      </c>
      <c r="Q70" t="s">
        <v>8310</v>
      </c>
      <c r="R70" t="s">
        <v>8312</v>
      </c>
      <c r="S70" s="11">
        <f t="shared" si="6"/>
        <v>41663.569340277776</v>
      </c>
      <c r="T70" s="11">
        <f t="shared" si="7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 s="6">
        <v>10000</v>
      </c>
      <c r="E71" s="6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7">
        <f t="shared" si="4"/>
        <v>1.109423</v>
      </c>
      <c r="P71" s="9">
        <f t="shared" si="5"/>
        <v>62.327134831460668</v>
      </c>
      <c r="Q71" t="s">
        <v>8310</v>
      </c>
      <c r="R71" t="s">
        <v>8312</v>
      </c>
      <c r="S71" s="11">
        <f t="shared" si="6"/>
        <v>40786.187789351854</v>
      </c>
      <c r="T71" s="11">
        <f t="shared" si="7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 s="6">
        <v>500</v>
      </c>
      <c r="E72" s="6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7">
        <f t="shared" si="4"/>
        <v>1.272</v>
      </c>
      <c r="P72" s="9">
        <f t="shared" si="5"/>
        <v>37.411764705882355</v>
      </c>
      <c r="Q72" t="s">
        <v>8310</v>
      </c>
      <c r="R72" t="s">
        <v>8312</v>
      </c>
      <c r="S72" s="11">
        <f t="shared" si="6"/>
        <v>40730.896354166667</v>
      </c>
      <c r="T72" s="11">
        <f t="shared" si="7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 s="6">
        <v>1800</v>
      </c>
      <c r="E73" s="6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7">
        <f t="shared" si="4"/>
        <v>1.2394444444444443</v>
      </c>
      <c r="P73" s="9">
        <f t="shared" si="5"/>
        <v>69.71875</v>
      </c>
      <c r="Q73" t="s">
        <v>8310</v>
      </c>
      <c r="R73" t="s">
        <v>8312</v>
      </c>
      <c r="S73" s="11">
        <f t="shared" si="6"/>
        <v>40997.271493055552</v>
      </c>
      <c r="T73" s="11">
        <f t="shared" si="7"/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 s="6">
        <v>2200</v>
      </c>
      <c r="E74" s="6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7">
        <f t="shared" si="4"/>
        <v>1.084090909090909</v>
      </c>
      <c r="P74" s="9">
        <f t="shared" si="5"/>
        <v>58.170731707317074</v>
      </c>
      <c r="Q74" t="s">
        <v>8310</v>
      </c>
      <c r="R74" t="s">
        <v>8312</v>
      </c>
      <c r="S74" s="11">
        <f t="shared" si="6"/>
        <v>41208.010196759256</v>
      </c>
      <c r="T74" s="11">
        <f t="shared" si="7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 s="6">
        <v>900</v>
      </c>
      <c r="E75" s="6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7">
        <f t="shared" si="4"/>
        <v>1</v>
      </c>
      <c r="P75" s="9">
        <f t="shared" si="5"/>
        <v>50</v>
      </c>
      <c r="Q75" t="s">
        <v>8310</v>
      </c>
      <c r="R75" t="s">
        <v>8312</v>
      </c>
      <c r="S75" s="11">
        <f t="shared" si="6"/>
        <v>40587.75675925926</v>
      </c>
      <c r="T75" s="11">
        <f t="shared" si="7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 s="6">
        <v>500</v>
      </c>
      <c r="E76" s="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7">
        <f t="shared" si="4"/>
        <v>1.1293199999999999</v>
      </c>
      <c r="P76" s="9">
        <f t="shared" si="5"/>
        <v>19.471034482758618</v>
      </c>
      <c r="Q76" t="s">
        <v>8310</v>
      </c>
      <c r="R76" t="s">
        <v>8312</v>
      </c>
      <c r="S76" s="11">
        <f t="shared" si="6"/>
        <v>42360.487210648149</v>
      </c>
      <c r="T76" s="11">
        <f t="shared" si="7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 s="6">
        <v>3500</v>
      </c>
      <c r="E77" s="6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7">
        <f t="shared" si="4"/>
        <v>1.1542857142857144</v>
      </c>
      <c r="P77" s="9">
        <f t="shared" si="5"/>
        <v>85.957446808510639</v>
      </c>
      <c r="Q77" t="s">
        <v>8310</v>
      </c>
      <c r="R77" t="s">
        <v>8312</v>
      </c>
      <c r="S77" s="11">
        <f t="shared" si="6"/>
        <v>41357.209166666667</v>
      </c>
      <c r="T77" s="11">
        <f t="shared" si="7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 s="6">
        <v>300</v>
      </c>
      <c r="E78" s="6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7">
        <f t="shared" si="4"/>
        <v>1.5333333333333334</v>
      </c>
      <c r="P78" s="9">
        <f t="shared" si="5"/>
        <v>30.666666666666668</v>
      </c>
      <c r="Q78" t="s">
        <v>8310</v>
      </c>
      <c r="R78" t="s">
        <v>8312</v>
      </c>
      <c r="S78" s="11">
        <f t="shared" si="6"/>
        <v>40844.691643518519</v>
      </c>
      <c r="T78" s="11">
        <f t="shared" si="7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 s="6">
        <v>400</v>
      </c>
      <c r="E79" s="6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7">
        <f t="shared" si="4"/>
        <v>3.9249999999999998</v>
      </c>
      <c r="P79" s="9">
        <f t="shared" si="5"/>
        <v>60.384615384615387</v>
      </c>
      <c r="Q79" t="s">
        <v>8310</v>
      </c>
      <c r="R79" t="s">
        <v>8312</v>
      </c>
      <c r="S79" s="11">
        <f t="shared" si="6"/>
        <v>40997.144872685189</v>
      </c>
      <c r="T79" s="11">
        <f t="shared" si="7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 s="6">
        <v>50</v>
      </c>
      <c r="E80" s="6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7">
        <f t="shared" si="4"/>
        <v>27.02</v>
      </c>
      <c r="P80" s="9">
        <f t="shared" si="5"/>
        <v>38.6</v>
      </c>
      <c r="Q80" t="s">
        <v>8310</v>
      </c>
      <c r="R80" t="s">
        <v>8312</v>
      </c>
      <c r="S80" s="11">
        <f t="shared" si="6"/>
        <v>42604.730567129634</v>
      </c>
      <c r="T80" s="11">
        <f t="shared" si="7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 s="6">
        <v>1300</v>
      </c>
      <c r="E81" s="6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7">
        <f t="shared" si="4"/>
        <v>1.27</v>
      </c>
      <c r="P81" s="9">
        <f t="shared" si="5"/>
        <v>40.268292682926827</v>
      </c>
      <c r="Q81" t="s">
        <v>8310</v>
      </c>
      <c r="R81" t="s">
        <v>8312</v>
      </c>
      <c r="S81" s="11">
        <f t="shared" si="6"/>
        <v>41724.776539351849</v>
      </c>
      <c r="T81" s="11">
        <f t="shared" si="7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 s="6">
        <v>12000</v>
      </c>
      <c r="E82" s="6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7">
        <f t="shared" si="4"/>
        <v>1.0725</v>
      </c>
      <c r="P82" s="9">
        <f t="shared" si="5"/>
        <v>273.82978723404256</v>
      </c>
      <c r="Q82" t="s">
        <v>8310</v>
      </c>
      <c r="R82" t="s">
        <v>8312</v>
      </c>
      <c r="S82" s="11">
        <f t="shared" si="6"/>
        <v>41583.083981481483</v>
      </c>
      <c r="T82" s="11">
        <f t="shared" si="7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 s="6">
        <v>750</v>
      </c>
      <c r="E83" s="6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7">
        <f t="shared" si="4"/>
        <v>1.98</v>
      </c>
      <c r="P83" s="9">
        <f t="shared" si="5"/>
        <v>53.035714285714285</v>
      </c>
      <c r="Q83" t="s">
        <v>8310</v>
      </c>
      <c r="R83" t="s">
        <v>8312</v>
      </c>
      <c r="S83" s="11">
        <f t="shared" si="6"/>
        <v>41100.158877314818</v>
      </c>
      <c r="T83" s="11">
        <f t="shared" si="7"/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 s="6">
        <v>4000</v>
      </c>
      <c r="E84" s="6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7">
        <f t="shared" si="4"/>
        <v>1.0001249999999999</v>
      </c>
      <c r="P84" s="9">
        <f t="shared" si="5"/>
        <v>40.005000000000003</v>
      </c>
      <c r="Q84" t="s">
        <v>8310</v>
      </c>
      <c r="R84" t="s">
        <v>8312</v>
      </c>
      <c r="S84" s="11">
        <f t="shared" si="6"/>
        <v>40795.820150462961</v>
      </c>
      <c r="T84" s="11">
        <f t="shared" si="7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 s="6">
        <v>200</v>
      </c>
      <c r="E85" s="6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7">
        <f t="shared" si="4"/>
        <v>1.0249999999999999</v>
      </c>
      <c r="P85" s="9">
        <f t="shared" si="5"/>
        <v>15.76923076923077</v>
      </c>
      <c r="Q85" t="s">
        <v>8310</v>
      </c>
      <c r="R85" t="s">
        <v>8312</v>
      </c>
      <c r="S85" s="11">
        <f t="shared" si="6"/>
        <v>42042.615613425922</v>
      </c>
      <c r="T85" s="11">
        <f t="shared" si="7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 s="6">
        <v>500</v>
      </c>
      <c r="E86" s="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7">
        <f t="shared" si="4"/>
        <v>1</v>
      </c>
      <c r="P86" s="9">
        <f t="shared" si="5"/>
        <v>71.428571428571431</v>
      </c>
      <c r="Q86" t="s">
        <v>8310</v>
      </c>
      <c r="R86" t="s">
        <v>8312</v>
      </c>
      <c r="S86" s="11">
        <f t="shared" si="6"/>
        <v>40648.757939814815</v>
      </c>
      <c r="T86" s="11">
        <f t="shared" si="7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 s="6">
        <v>1200</v>
      </c>
      <c r="E87" s="6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7">
        <f t="shared" si="4"/>
        <v>1.2549999999999999</v>
      </c>
      <c r="P87" s="9">
        <f t="shared" si="5"/>
        <v>71.714285714285708</v>
      </c>
      <c r="Q87" t="s">
        <v>8310</v>
      </c>
      <c r="R87" t="s">
        <v>8312</v>
      </c>
      <c r="S87" s="11">
        <f t="shared" si="6"/>
        <v>40779.125428240739</v>
      </c>
      <c r="T87" s="11">
        <f t="shared" si="7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 s="6">
        <v>6000</v>
      </c>
      <c r="E88" s="6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7">
        <f t="shared" si="4"/>
        <v>1.0646666666666667</v>
      </c>
      <c r="P88" s="9">
        <f t="shared" si="5"/>
        <v>375.76470588235293</v>
      </c>
      <c r="Q88" t="s">
        <v>8310</v>
      </c>
      <c r="R88" t="s">
        <v>8312</v>
      </c>
      <c r="S88" s="11">
        <f t="shared" si="6"/>
        <v>42291.556076388893</v>
      </c>
      <c r="T88" s="11">
        <f t="shared" si="7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 s="6">
        <v>2500</v>
      </c>
      <c r="E89" s="6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7">
        <f t="shared" si="4"/>
        <v>1.046</v>
      </c>
      <c r="P89" s="9">
        <f t="shared" si="5"/>
        <v>104.6</v>
      </c>
      <c r="Q89" t="s">
        <v>8310</v>
      </c>
      <c r="R89" t="s">
        <v>8312</v>
      </c>
      <c r="S89" s="11">
        <f t="shared" si="6"/>
        <v>40322.53938657407</v>
      </c>
      <c r="T89" s="11">
        <f t="shared" si="7"/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 s="6">
        <v>3500</v>
      </c>
      <c r="E90" s="6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7">
        <f t="shared" si="4"/>
        <v>1.0285714285714285</v>
      </c>
      <c r="P90" s="9">
        <f t="shared" si="5"/>
        <v>60</v>
      </c>
      <c r="Q90" t="s">
        <v>8310</v>
      </c>
      <c r="R90" t="s">
        <v>8312</v>
      </c>
      <c r="S90" s="11">
        <f t="shared" si="6"/>
        <v>41786.65892361111</v>
      </c>
      <c r="T90" s="11">
        <f t="shared" si="7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 s="6">
        <v>6000</v>
      </c>
      <c r="E91" s="6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7">
        <f t="shared" si="4"/>
        <v>1.1506666666666667</v>
      </c>
      <c r="P91" s="9">
        <f t="shared" si="5"/>
        <v>123.28571428571429</v>
      </c>
      <c r="Q91" t="s">
        <v>8310</v>
      </c>
      <c r="R91" t="s">
        <v>8312</v>
      </c>
      <c r="S91" s="11">
        <f t="shared" si="6"/>
        <v>41402.752222222225</v>
      </c>
      <c r="T91" s="11">
        <f t="shared" si="7"/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 s="6">
        <v>500</v>
      </c>
      <c r="E92" s="6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7">
        <f t="shared" si="4"/>
        <v>1.004</v>
      </c>
      <c r="P92" s="9">
        <f t="shared" si="5"/>
        <v>31.375</v>
      </c>
      <c r="Q92" t="s">
        <v>8310</v>
      </c>
      <c r="R92" t="s">
        <v>8312</v>
      </c>
      <c r="S92" s="11">
        <f t="shared" si="6"/>
        <v>40706.297442129631</v>
      </c>
      <c r="T92" s="11">
        <f t="shared" si="7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 s="6">
        <v>3000</v>
      </c>
      <c r="E93" s="6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7">
        <f t="shared" si="4"/>
        <v>1.2</v>
      </c>
      <c r="P93" s="9">
        <f t="shared" si="5"/>
        <v>78.260869565217391</v>
      </c>
      <c r="Q93" t="s">
        <v>8310</v>
      </c>
      <c r="R93" t="s">
        <v>8312</v>
      </c>
      <c r="S93" s="11">
        <f t="shared" si="6"/>
        <v>40619.402361111112</v>
      </c>
      <c r="T93" s="11">
        <f t="shared" si="7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 s="6">
        <v>5000</v>
      </c>
      <c r="E94" s="6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7">
        <f t="shared" si="4"/>
        <v>1.052</v>
      </c>
      <c r="P94" s="9">
        <f t="shared" si="5"/>
        <v>122.32558139534883</v>
      </c>
      <c r="Q94" t="s">
        <v>8310</v>
      </c>
      <c r="R94" t="s">
        <v>8312</v>
      </c>
      <c r="S94" s="11">
        <f t="shared" si="6"/>
        <v>42721.198877314819</v>
      </c>
      <c r="T94" s="11">
        <f t="shared" si="7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 s="6">
        <v>1000</v>
      </c>
      <c r="E95" s="6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7">
        <f t="shared" si="4"/>
        <v>1.1060000000000001</v>
      </c>
      <c r="P95" s="9">
        <f t="shared" si="5"/>
        <v>73.733333333333334</v>
      </c>
      <c r="Q95" t="s">
        <v>8310</v>
      </c>
      <c r="R95" t="s">
        <v>8312</v>
      </c>
      <c r="S95" s="11">
        <f t="shared" si="6"/>
        <v>41065.858067129629</v>
      </c>
      <c r="T95" s="11">
        <f t="shared" si="7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 s="6">
        <v>250</v>
      </c>
      <c r="E96" s="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7">
        <f t="shared" si="4"/>
        <v>1.04</v>
      </c>
      <c r="P96" s="9">
        <f t="shared" si="5"/>
        <v>21.666666666666668</v>
      </c>
      <c r="Q96" t="s">
        <v>8310</v>
      </c>
      <c r="R96" t="s">
        <v>8312</v>
      </c>
      <c r="S96" s="11">
        <f t="shared" si="6"/>
        <v>41716.717847222222</v>
      </c>
      <c r="T96" s="11">
        <f t="shared" si="7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 s="6">
        <v>350</v>
      </c>
      <c r="E97" s="6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7">
        <f t="shared" si="4"/>
        <v>1.3142857142857143</v>
      </c>
      <c r="P97" s="9">
        <f t="shared" si="5"/>
        <v>21.904761904761905</v>
      </c>
      <c r="Q97" t="s">
        <v>8310</v>
      </c>
      <c r="R97" t="s">
        <v>8312</v>
      </c>
      <c r="S97" s="11">
        <f t="shared" si="6"/>
        <v>40935.005104166667</v>
      </c>
      <c r="T97" s="11">
        <f t="shared" si="7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 s="6">
        <v>1500</v>
      </c>
      <c r="E98" s="6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7">
        <f t="shared" si="4"/>
        <v>1.1466666666666667</v>
      </c>
      <c r="P98" s="9">
        <f t="shared" si="5"/>
        <v>50.588235294117645</v>
      </c>
      <c r="Q98" t="s">
        <v>8310</v>
      </c>
      <c r="R98" t="s">
        <v>8312</v>
      </c>
      <c r="S98" s="11">
        <f t="shared" si="6"/>
        <v>40324.662511574075</v>
      </c>
      <c r="T98" s="11">
        <f t="shared" si="7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 s="6">
        <v>400</v>
      </c>
      <c r="E99" s="6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7">
        <f t="shared" si="4"/>
        <v>1.0625</v>
      </c>
      <c r="P99" s="9">
        <f t="shared" si="5"/>
        <v>53.125</v>
      </c>
      <c r="Q99" t="s">
        <v>8310</v>
      </c>
      <c r="R99" t="s">
        <v>8312</v>
      </c>
      <c r="S99" s="11">
        <f t="shared" si="6"/>
        <v>40706.135208333333</v>
      </c>
      <c r="T99" s="11">
        <f t="shared" si="7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 s="6">
        <v>3200</v>
      </c>
      <c r="E100" s="6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7">
        <f t="shared" si="4"/>
        <v>1.0625</v>
      </c>
      <c r="P100" s="9">
        <f t="shared" si="5"/>
        <v>56.666666666666664</v>
      </c>
      <c r="Q100" t="s">
        <v>8310</v>
      </c>
      <c r="R100" t="s">
        <v>8312</v>
      </c>
      <c r="S100" s="11">
        <f t="shared" si="6"/>
        <v>41214.79483796296</v>
      </c>
      <c r="T100" s="11">
        <f t="shared" si="7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 s="6">
        <v>1500</v>
      </c>
      <c r="E101" s="6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7">
        <f t="shared" si="4"/>
        <v>1.0601933333333333</v>
      </c>
      <c r="P101" s="9">
        <f t="shared" si="5"/>
        <v>40.776666666666664</v>
      </c>
      <c r="Q101" t="s">
        <v>8310</v>
      </c>
      <c r="R101" t="s">
        <v>8312</v>
      </c>
      <c r="S101" s="11">
        <f t="shared" si="6"/>
        <v>41631.902766203704</v>
      </c>
      <c r="T101" s="11">
        <f t="shared" si="7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 s="6">
        <v>5000</v>
      </c>
      <c r="E102" s="6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7">
        <f t="shared" si="4"/>
        <v>1</v>
      </c>
      <c r="P102" s="9">
        <f t="shared" si="5"/>
        <v>192.30769230769232</v>
      </c>
      <c r="Q102" t="s">
        <v>8310</v>
      </c>
      <c r="R102" t="s">
        <v>8312</v>
      </c>
      <c r="S102" s="11">
        <f t="shared" si="6"/>
        <v>41197.753310185188</v>
      </c>
      <c r="T102" s="11">
        <f t="shared" si="7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 s="6">
        <v>3500</v>
      </c>
      <c r="E103" s="6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7">
        <f t="shared" si="4"/>
        <v>1</v>
      </c>
      <c r="P103" s="9">
        <f t="shared" si="5"/>
        <v>100</v>
      </c>
      <c r="Q103" t="s">
        <v>8310</v>
      </c>
      <c r="R103" t="s">
        <v>8312</v>
      </c>
      <c r="S103" s="11">
        <f t="shared" si="6"/>
        <v>41274.776736111111</v>
      </c>
      <c r="T103" s="11">
        <f t="shared" si="7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 s="6">
        <v>6000</v>
      </c>
      <c r="E104" s="6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7">
        <f t="shared" si="4"/>
        <v>1.2775000000000001</v>
      </c>
      <c r="P104" s="9">
        <f t="shared" si="5"/>
        <v>117.92307692307692</v>
      </c>
      <c r="Q104" t="s">
        <v>8310</v>
      </c>
      <c r="R104" t="s">
        <v>8312</v>
      </c>
      <c r="S104" s="11">
        <f t="shared" si="6"/>
        <v>40505.131168981483</v>
      </c>
      <c r="T104" s="11">
        <f t="shared" si="7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6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7">
        <f t="shared" si="4"/>
        <v>1.0515384615384615</v>
      </c>
      <c r="P105" s="9">
        <f t="shared" si="5"/>
        <v>27.897959183673468</v>
      </c>
      <c r="Q105" t="s">
        <v>8310</v>
      </c>
      <c r="R105" t="s">
        <v>8312</v>
      </c>
      <c r="S105" s="11">
        <f t="shared" si="6"/>
        <v>41682.805902777778</v>
      </c>
      <c r="T105" s="11">
        <f t="shared" si="7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 s="6">
        <v>500</v>
      </c>
      <c r="E106" s="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7">
        <f t="shared" si="4"/>
        <v>1.2</v>
      </c>
      <c r="P106" s="9">
        <f t="shared" si="5"/>
        <v>60</v>
      </c>
      <c r="Q106" t="s">
        <v>8310</v>
      </c>
      <c r="R106" t="s">
        <v>8312</v>
      </c>
      <c r="S106" s="11">
        <f t="shared" si="6"/>
        <v>40612.695208333331</v>
      </c>
      <c r="T106" s="11">
        <f t="shared" si="7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 s="6">
        <v>2200</v>
      </c>
      <c r="E107" s="6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7">
        <f t="shared" si="4"/>
        <v>1.074090909090909</v>
      </c>
      <c r="P107" s="9">
        <f t="shared" si="5"/>
        <v>39.383333333333333</v>
      </c>
      <c r="Q107" t="s">
        <v>8310</v>
      </c>
      <c r="R107" t="s">
        <v>8312</v>
      </c>
      <c r="S107" s="11">
        <f t="shared" si="6"/>
        <v>42485.724768518514</v>
      </c>
      <c r="T107" s="11">
        <f t="shared" si="7"/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 s="6">
        <v>5000</v>
      </c>
      <c r="E108" s="6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7">
        <f t="shared" si="4"/>
        <v>1.0049999999999999</v>
      </c>
      <c r="P108" s="9">
        <f t="shared" si="5"/>
        <v>186.11111111111111</v>
      </c>
      <c r="Q108" t="s">
        <v>8310</v>
      </c>
      <c r="R108" t="s">
        <v>8312</v>
      </c>
      <c r="S108" s="11">
        <f t="shared" si="6"/>
        <v>40987.776631944449</v>
      </c>
      <c r="T108" s="11">
        <f t="shared" si="7"/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 s="6">
        <v>7500</v>
      </c>
      <c r="E109" s="6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7">
        <f t="shared" si="4"/>
        <v>1.0246666666666666</v>
      </c>
      <c r="P109" s="9">
        <f t="shared" si="5"/>
        <v>111.37681159420291</v>
      </c>
      <c r="Q109" t="s">
        <v>8310</v>
      </c>
      <c r="R109" t="s">
        <v>8312</v>
      </c>
      <c r="S109" s="11">
        <f t="shared" si="6"/>
        <v>40635.982488425929</v>
      </c>
      <c r="T109" s="11">
        <f t="shared" si="7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 s="6">
        <v>1500</v>
      </c>
      <c r="E110" s="6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7">
        <f t="shared" si="4"/>
        <v>2.4666666666666668</v>
      </c>
      <c r="P110" s="9">
        <f t="shared" si="5"/>
        <v>78.723404255319153</v>
      </c>
      <c r="Q110" t="s">
        <v>8310</v>
      </c>
      <c r="R110" t="s">
        <v>8312</v>
      </c>
      <c r="S110" s="11">
        <f t="shared" si="6"/>
        <v>41365.613078703704</v>
      </c>
      <c r="T110" s="11">
        <f t="shared" si="7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 s="6">
        <v>1000</v>
      </c>
      <c r="E111" s="6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7">
        <f t="shared" si="4"/>
        <v>2.1949999999999998</v>
      </c>
      <c r="P111" s="9">
        <f t="shared" si="5"/>
        <v>46.702127659574465</v>
      </c>
      <c r="Q111" t="s">
        <v>8310</v>
      </c>
      <c r="R111" t="s">
        <v>8312</v>
      </c>
      <c r="S111" s="11">
        <f t="shared" si="6"/>
        <v>40570.025810185187</v>
      </c>
      <c r="T111" s="11">
        <f t="shared" si="7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 s="6">
        <v>1300</v>
      </c>
      <c r="E112" s="6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7">
        <f t="shared" si="4"/>
        <v>1.3076923076923077</v>
      </c>
      <c r="P112" s="9">
        <f t="shared" si="5"/>
        <v>65.384615384615387</v>
      </c>
      <c r="Q112" t="s">
        <v>8310</v>
      </c>
      <c r="R112" t="s">
        <v>8312</v>
      </c>
      <c r="S112" s="11">
        <f t="shared" si="6"/>
        <v>41557.949687500004</v>
      </c>
      <c r="T112" s="11">
        <f t="shared" si="7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 s="6">
        <v>3500</v>
      </c>
      <c r="E113" s="6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7">
        <f t="shared" si="4"/>
        <v>1.5457142857142858</v>
      </c>
      <c r="P113" s="9">
        <f t="shared" si="5"/>
        <v>102.0754716981132</v>
      </c>
      <c r="Q113" t="s">
        <v>8310</v>
      </c>
      <c r="R113" t="s">
        <v>8312</v>
      </c>
      <c r="S113" s="11">
        <f t="shared" si="6"/>
        <v>42125.333182870367</v>
      </c>
      <c r="T113" s="11">
        <f t="shared" si="7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 s="6">
        <v>5000</v>
      </c>
      <c r="E114" s="6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7">
        <f t="shared" si="4"/>
        <v>1.04</v>
      </c>
      <c r="P114" s="9">
        <f t="shared" si="5"/>
        <v>64.197530864197532</v>
      </c>
      <c r="Q114" t="s">
        <v>8310</v>
      </c>
      <c r="R114" t="s">
        <v>8312</v>
      </c>
      <c r="S114" s="11">
        <f t="shared" si="6"/>
        <v>41718.043032407404</v>
      </c>
      <c r="T114" s="11">
        <f t="shared" si="7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 s="6">
        <v>5000</v>
      </c>
      <c r="E115" s="6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7">
        <f t="shared" si="4"/>
        <v>1.41</v>
      </c>
      <c r="P115" s="9">
        <f t="shared" si="5"/>
        <v>90.384615384615387</v>
      </c>
      <c r="Q115" t="s">
        <v>8310</v>
      </c>
      <c r="R115" t="s">
        <v>8312</v>
      </c>
      <c r="S115" s="11">
        <f t="shared" si="6"/>
        <v>40753.758425925924</v>
      </c>
      <c r="T115" s="11">
        <f t="shared" si="7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 s="6">
        <v>3000</v>
      </c>
      <c r="E116" s="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7">
        <f t="shared" si="4"/>
        <v>1.0333333333333334</v>
      </c>
      <c r="P116" s="9">
        <f t="shared" si="5"/>
        <v>88.571428571428569</v>
      </c>
      <c r="Q116" t="s">
        <v>8310</v>
      </c>
      <c r="R116" t="s">
        <v>8312</v>
      </c>
      <c r="S116" s="11">
        <f t="shared" si="6"/>
        <v>40861.27416666667</v>
      </c>
      <c r="T116" s="11">
        <f t="shared" si="7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 s="6">
        <v>450</v>
      </c>
      <c r="E117" s="6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7">
        <f t="shared" si="4"/>
        <v>1.4044444444444444</v>
      </c>
      <c r="P117" s="9">
        <f t="shared" si="5"/>
        <v>28.727272727272727</v>
      </c>
      <c r="Q117" t="s">
        <v>8310</v>
      </c>
      <c r="R117" t="s">
        <v>8312</v>
      </c>
      <c r="S117" s="11">
        <f t="shared" si="6"/>
        <v>40918.738935185182</v>
      </c>
      <c r="T117" s="11">
        <f t="shared" si="7"/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 s="6">
        <v>3500</v>
      </c>
      <c r="E118" s="6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7">
        <f t="shared" si="4"/>
        <v>1.1365714285714286</v>
      </c>
      <c r="P118" s="9">
        <f t="shared" si="5"/>
        <v>69.78947368421052</v>
      </c>
      <c r="Q118" t="s">
        <v>8310</v>
      </c>
      <c r="R118" t="s">
        <v>8312</v>
      </c>
      <c r="S118" s="11">
        <f t="shared" si="6"/>
        <v>40595.497164351851</v>
      </c>
      <c r="T118" s="11">
        <f t="shared" si="7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 s="6">
        <v>4500</v>
      </c>
      <c r="E119" s="6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7">
        <f t="shared" si="4"/>
        <v>1.0049377777777779</v>
      </c>
      <c r="P119" s="9">
        <f t="shared" si="5"/>
        <v>167.48962962962963</v>
      </c>
      <c r="Q119" t="s">
        <v>8310</v>
      </c>
      <c r="R119" t="s">
        <v>8312</v>
      </c>
      <c r="S119" s="11">
        <f t="shared" si="6"/>
        <v>40248.834999999999</v>
      </c>
      <c r="T119" s="11">
        <f t="shared" si="7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 s="6">
        <v>5000</v>
      </c>
      <c r="E120" s="6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7">
        <f t="shared" si="4"/>
        <v>1.1303159999999999</v>
      </c>
      <c r="P120" s="9">
        <f t="shared" si="5"/>
        <v>144.91230769230768</v>
      </c>
      <c r="Q120" t="s">
        <v>8310</v>
      </c>
      <c r="R120" t="s">
        <v>8312</v>
      </c>
      <c r="S120" s="11">
        <f t="shared" si="6"/>
        <v>40723.053657407407</v>
      </c>
      <c r="T120" s="11">
        <f t="shared" si="7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 s="6">
        <v>3250</v>
      </c>
      <c r="E121" s="6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7">
        <f t="shared" si="4"/>
        <v>1.0455692307692308</v>
      </c>
      <c r="P121" s="9">
        <f t="shared" si="5"/>
        <v>91.840540540540545</v>
      </c>
      <c r="Q121" t="s">
        <v>8310</v>
      </c>
      <c r="R121" t="s">
        <v>8312</v>
      </c>
      <c r="S121" s="11">
        <f t="shared" si="6"/>
        <v>40739.069282407407</v>
      </c>
      <c r="T121" s="11">
        <f t="shared" si="7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 s="6">
        <v>70000</v>
      </c>
      <c r="E122" s="6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7">
        <f t="shared" si="4"/>
        <v>1.4285714285714287E-4</v>
      </c>
      <c r="P122" s="9">
        <f t="shared" si="5"/>
        <v>10</v>
      </c>
      <c r="Q122" t="s">
        <v>8310</v>
      </c>
      <c r="R122" t="s">
        <v>8313</v>
      </c>
      <c r="S122" s="11">
        <f t="shared" si="6"/>
        <v>42616.049849537041</v>
      </c>
      <c r="T122" s="11">
        <f t="shared" si="7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 s="6">
        <v>3000</v>
      </c>
      <c r="E123" s="6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7">
        <f t="shared" si="4"/>
        <v>3.3333333333333332E-4</v>
      </c>
      <c r="P123" s="9">
        <f t="shared" si="5"/>
        <v>1</v>
      </c>
      <c r="Q123" t="s">
        <v>8310</v>
      </c>
      <c r="R123" t="s">
        <v>8313</v>
      </c>
      <c r="S123" s="11">
        <f t="shared" si="6"/>
        <v>42096.704976851848</v>
      </c>
      <c r="T123" s="11">
        <f t="shared" si="7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6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7">
        <f t="shared" si="4"/>
        <v>0</v>
      </c>
      <c r="P124" s="9" t="e">
        <f t="shared" si="5"/>
        <v>#DIV/0!</v>
      </c>
      <c r="Q124" t="s">
        <v>8310</v>
      </c>
      <c r="R124" t="s">
        <v>8313</v>
      </c>
      <c r="S124" s="11">
        <f t="shared" si="6"/>
        <v>42593.431793981479</v>
      </c>
      <c r="T124" s="11">
        <f t="shared" si="7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 s="6">
        <v>55000</v>
      </c>
      <c r="E125" s="6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7">
        <f t="shared" si="4"/>
        <v>2.7454545454545453E-3</v>
      </c>
      <c r="P125" s="9">
        <f t="shared" si="5"/>
        <v>25.166666666666668</v>
      </c>
      <c r="Q125" t="s">
        <v>8310</v>
      </c>
      <c r="R125" t="s">
        <v>8313</v>
      </c>
      <c r="S125" s="11">
        <f t="shared" si="6"/>
        <v>41904.781990740739</v>
      </c>
      <c r="T125" s="11">
        <f t="shared" si="7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 s="6">
        <v>4000</v>
      </c>
      <c r="E126" s="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7">
        <f t="shared" si="4"/>
        <v>0</v>
      </c>
      <c r="P126" s="9" t="e">
        <f t="shared" si="5"/>
        <v>#DIV/0!</v>
      </c>
      <c r="Q126" t="s">
        <v>8310</v>
      </c>
      <c r="R126" t="s">
        <v>8313</v>
      </c>
      <c r="S126" s="11">
        <f t="shared" si="6"/>
        <v>42114.928726851853</v>
      </c>
      <c r="T126" s="11">
        <f t="shared" si="7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 s="6">
        <v>500</v>
      </c>
      <c r="E127" s="6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7">
        <f t="shared" si="4"/>
        <v>0.14000000000000001</v>
      </c>
      <c r="P127" s="9">
        <f t="shared" si="5"/>
        <v>11.666666666666666</v>
      </c>
      <c r="Q127" t="s">
        <v>8310</v>
      </c>
      <c r="R127" t="s">
        <v>8313</v>
      </c>
      <c r="S127" s="11">
        <f t="shared" si="6"/>
        <v>42709.993981481486</v>
      </c>
      <c r="T127" s="11">
        <f t="shared" si="7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 s="6">
        <v>25000</v>
      </c>
      <c r="E128" s="6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7">
        <f t="shared" si="4"/>
        <v>5.5480000000000002E-2</v>
      </c>
      <c r="P128" s="9">
        <f t="shared" si="5"/>
        <v>106.69230769230769</v>
      </c>
      <c r="Q128" t="s">
        <v>8310</v>
      </c>
      <c r="R128" t="s">
        <v>8313</v>
      </c>
      <c r="S128" s="11">
        <f t="shared" si="6"/>
        <v>42135.589548611111</v>
      </c>
      <c r="T128" s="11">
        <f t="shared" si="7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 s="6">
        <v>8000</v>
      </c>
      <c r="E129" s="6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7">
        <f t="shared" si="4"/>
        <v>2.375E-2</v>
      </c>
      <c r="P129" s="9">
        <f t="shared" si="5"/>
        <v>47.5</v>
      </c>
      <c r="Q129" t="s">
        <v>8310</v>
      </c>
      <c r="R129" t="s">
        <v>8313</v>
      </c>
      <c r="S129" s="11">
        <f t="shared" si="6"/>
        <v>42067.62431712963</v>
      </c>
      <c r="T129" s="11">
        <f t="shared" si="7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 s="6">
        <v>100000</v>
      </c>
      <c r="E130" s="6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7">
        <f t="shared" si="4"/>
        <v>1.8669999999999999E-2</v>
      </c>
      <c r="P130" s="9">
        <f t="shared" si="5"/>
        <v>311.16666666666669</v>
      </c>
      <c r="Q130" t="s">
        <v>8310</v>
      </c>
      <c r="R130" t="s">
        <v>8313</v>
      </c>
      <c r="S130" s="11">
        <f t="shared" si="6"/>
        <v>42628.22792824074</v>
      </c>
      <c r="T130" s="11">
        <f t="shared" si="7"/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 s="6">
        <v>20000</v>
      </c>
      <c r="E131" s="6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7">
        <f t="shared" ref="O131:O194" si="8">E131/D131</f>
        <v>0</v>
      </c>
      <c r="P131" s="9" t="e">
        <f t="shared" ref="P131:P194" si="9">E131/L131</f>
        <v>#DIV/0!</v>
      </c>
      <c r="Q131" t="s">
        <v>8310</v>
      </c>
      <c r="R131" t="s">
        <v>8313</v>
      </c>
      <c r="S131" s="11">
        <f t="shared" ref="S131:S194" si="10">(((J131/60)/60)/24)+DATE(1970,1,1)</f>
        <v>41882.937303240738</v>
      </c>
      <c r="T131" s="11">
        <f t="shared" ref="T131:T194" si="11">(((I131/60)/60)/24)+DATE(1970,1,1)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6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7">
        <f t="shared" si="8"/>
        <v>0</v>
      </c>
      <c r="P132" s="9" t="e">
        <f t="shared" si="9"/>
        <v>#DIV/0!</v>
      </c>
      <c r="Q132" t="s">
        <v>8310</v>
      </c>
      <c r="R132" t="s">
        <v>8313</v>
      </c>
      <c r="S132" s="11">
        <f t="shared" si="10"/>
        <v>41778.915416666663</v>
      </c>
      <c r="T132" s="11">
        <f t="shared" si="11"/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 s="6">
        <v>1200</v>
      </c>
      <c r="E133" s="6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7">
        <f t="shared" si="8"/>
        <v>0</v>
      </c>
      <c r="P133" s="9" t="e">
        <f t="shared" si="9"/>
        <v>#DIV/0!</v>
      </c>
      <c r="Q133" t="s">
        <v>8310</v>
      </c>
      <c r="R133" t="s">
        <v>8313</v>
      </c>
      <c r="S133" s="11">
        <f t="shared" si="10"/>
        <v>42541.837511574078</v>
      </c>
      <c r="T133" s="11">
        <f t="shared" si="11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 s="6">
        <v>80000</v>
      </c>
      <c r="E134" s="6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7">
        <f t="shared" si="8"/>
        <v>9.5687499999999995E-2</v>
      </c>
      <c r="P134" s="9">
        <f t="shared" si="9"/>
        <v>94.506172839506178</v>
      </c>
      <c r="Q134" t="s">
        <v>8310</v>
      </c>
      <c r="R134" t="s">
        <v>8313</v>
      </c>
      <c r="S134" s="11">
        <f t="shared" si="10"/>
        <v>41905.812581018516</v>
      </c>
      <c r="T134" s="11">
        <f t="shared" si="11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 s="6">
        <v>71764</v>
      </c>
      <c r="E135" s="6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7">
        <f t="shared" si="8"/>
        <v>0</v>
      </c>
      <c r="P135" s="9" t="e">
        <f t="shared" si="9"/>
        <v>#DIV/0!</v>
      </c>
      <c r="Q135" t="s">
        <v>8310</v>
      </c>
      <c r="R135" t="s">
        <v>8313</v>
      </c>
      <c r="S135" s="11">
        <f t="shared" si="10"/>
        <v>42491.80768518518</v>
      </c>
      <c r="T135" s="11">
        <f t="shared" si="11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 s="6">
        <v>5000</v>
      </c>
      <c r="E136" s="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7">
        <f t="shared" si="8"/>
        <v>0</v>
      </c>
      <c r="P136" s="9" t="e">
        <f t="shared" si="9"/>
        <v>#DIV/0!</v>
      </c>
      <c r="Q136" t="s">
        <v>8310</v>
      </c>
      <c r="R136" t="s">
        <v>8313</v>
      </c>
      <c r="S136" s="11">
        <f t="shared" si="10"/>
        <v>42221.909930555557</v>
      </c>
      <c r="T136" s="11">
        <f t="shared" si="11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 s="6">
        <v>3000</v>
      </c>
      <c r="E137" s="6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7">
        <f t="shared" si="8"/>
        <v>0.13433333333333333</v>
      </c>
      <c r="P137" s="9">
        <f t="shared" si="9"/>
        <v>80.599999999999994</v>
      </c>
      <c r="Q137" t="s">
        <v>8310</v>
      </c>
      <c r="R137" t="s">
        <v>8313</v>
      </c>
      <c r="S137" s="11">
        <f t="shared" si="10"/>
        <v>41788.381909722222</v>
      </c>
      <c r="T137" s="11">
        <f t="shared" si="11"/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 s="6">
        <v>3000</v>
      </c>
      <c r="E138" s="6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7">
        <f t="shared" si="8"/>
        <v>0</v>
      </c>
      <c r="P138" s="9" t="e">
        <f t="shared" si="9"/>
        <v>#DIV/0!</v>
      </c>
      <c r="Q138" t="s">
        <v>8310</v>
      </c>
      <c r="R138" t="s">
        <v>8313</v>
      </c>
      <c r="S138" s="11">
        <f t="shared" si="10"/>
        <v>42096.410115740742</v>
      </c>
      <c r="T138" s="11">
        <f t="shared" si="11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 s="6">
        <v>55000</v>
      </c>
      <c r="E139" s="6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7">
        <f t="shared" si="8"/>
        <v>0</v>
      </c>
      <c r="P139" s="9" t="e">
        <f t="shared" si="9"/>
        <v>#DIV/0!</v>
      </c>
      <c r="Q139" t="s">
        <v>8310</v>
      </c>
      <c r="R139" t="s">
        <v>8313</v>
      </c>
      <c r="S139" s="11">
        <f t="shared" si="10"/>
        <v>42239.573993055557</v>
      </c>
      <c r="T139" s="11">
        <f t="shared" si="11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 s="6">
        <v>150000</v>
      </c>
      <c r="E140" s="6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7">
        <f t="shared" si="8"/>
        <v>3.1413333333333335E-2</v>
      </c>
      <c r="P140" s="9">
        <f t="shared" si="9"/>
        <v>81.241379310344826</v>
      </c>
      <c r="Q140" t="s">
        <v>8310</v>
      </c>
      <c r="R140" t="s">
        <v>8313</v>
      </c>
      <c r="S140" s="11">
        <f t="shared" si="10"/>
        <v>42186.257418981477</v>
      </c>
      <c r="T140" s="11">
        <f t="shared" si="11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 s="6">
        <v>500</v>
      </c>
      <c r="E141" s="6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7">
        <f t="shared" si="8"/>
        <v>1</v>
      </c>
      <c r="P141" s="9">
        <f t="shared" si="9"/>
        <v>500</v>
      </c>
      <c r="Q141" t="s">
        <v>8310</v>
      </c>
      <c r="R141" t="s">
        <v>8313</v>
      </c>
      <c r="S141" s="11">
        <f t="shared" si="10"/>
        <v>42187.920972222222</v>
      </c>
      <c r="T141" s="11">
        <f t="shared" si="11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 s="6">
        <v>200000</v>
      </c>
      <c r="E142" s="6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7">
        <f t="shared" si="8"/>
        <v>0</v>
      </c>
      <c r="P142" s="9" t="e">
        <f t="shared" si="9"/>
        <v>#DIV/0!</v>
      </c>
      <c r="Q142" t="s">
        <v>8310</v>
      </c>
      <c r="R142" t="s">
        <v>8313</v>
      </c>
      <c r="S142" s="11">
        <f t="shared" si="10"/>
        <v>42053.198287037041</v>
      </c>
      <c r="T142" s="11">
        <f t="shared" si="11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 s="6">
        <v>12000</v>
      </c>
      <c r="E143" s="6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7">
        <f t="shared" si="8"/>
        <v>0.10775</v>
      </c>
      <c r="P143" s="9">
        <f t="shared" si="9"/>
        <v>46.178571428571431</v>
      </c>
      <c r="Q143" t="s">
        <v>8310</v>
      </c>
      <c r="R143" t="s">
        <v>8313</v>
      </c>
      <c r="S143" s="11">
        <f t="shared" si="10"/>
        <v>42110.153043981481</v>
      </c>
      <c r="T143" s="11">
        <f t="shared" si="11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 s="6">
        <v>3000</v>
      </c>
      <c r="E144" s="6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7">
        <f t="shared" si="8"/>
        <v>3.3333333333333335E-3</v>
      </c>
      <c r="P144" s="9">
        <f t="shared" si="9"/>
        <v>10</v>
      </c>
      <c r="Q144" t="s">
        <v>8310</v>
      </c>
      <c r="R144" t="s">
        <v>8313</v>
      </c>
      <c r="S144" s="11">
        <f t="shared" si="10"/>
        <v>41938.893263888887</v>
      </c>
      <c r="T144" s="11">
        <f t="shared" si="11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 s="6">
        <v>5500</v>
      </c>
      <c r="E145" s="6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7">
        <f t="shared" si="8"/>
        <v>0</v>
      </c>
      <c r="P145" s="9" t="e">
        <f t="shared" si="9"/>
        <v>#DIV/0!</v>
      </c>
      <c r="Q145" t="s">
        <v>8310</v>
      </c>
      <c r="R145" t="s">
        <v>8313</v>
      </c>
      <c r="S145" s="11">
        <f t="shared" si="10"/>
        <v>42559.064143518524</v>
      </c>
      <c r="T145" s="11">
        <f t="shared" si="11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 s="6">
        <v>7500</v>
      </c>
      <c r="E146" s="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7">
        <f t="shared" si="8"/>
        <v>0.27600000000000002</v>
      </c>
      <c r="P146" s="9">
        <f t="shared" si="9"/>
        <v>55.945945945945944</v>
      </c>
      <c r="Q146" t="s">
        <v>8310</v>
      </c>
      <c r="R146" t="s">
        <v>8313</v>
      </c>
      <c r="S146" s="11">
        <f t="shared" si="10"/>
        <v>42047.762407407412</v>
      </c>
      <c r="T146" s="11">
        <f t="shared" si="11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 s="6">
        <v>4500</v>
      </c>
      <c r="E147" s="6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7">
        <f t="shared" si="8"/>
        <v>7.5111111111111115E-2</v>
      </c>
      <c r="P147" s="9">
        <f t="shared" si="9"/>
        <v>37.555555555555557</v>
      </c>
      <c r="Q147" t="s">
        <v>8310</v>
      </c>
      <c r="R147" t="s">
        <v>8313</v>
      </c>
      <c r="S147" s="11">
        <f t="shared" si="10"/>
        <v>42200.542268518519</v>
      </c>
      <c r="T147" s="11">
        <f t="shared" si="11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 s="6">
        <v>20000</v>
      </c>
      <c r="E148" s="6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7">
        <f t="shared" si="8"/>
        <v>5.7499999999999999E-3</v>
      </c>
      <c r="P148" s="9">
        <f t="shared" si="9"/>
        <v>38.333333333333336</v>
      </c>
      <c r="Q148" t="s">
        <v>8310</v>
      </c>
      <c r="R148" t="s">
        <v>8313</v>
      </c>
      <c r="S148" s="11">
        <f t="shared" si="10"/>
        <v>42693.016180555554</v>
      </c>
      <c r="T148" s="11">
        <f t="shared" si="11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6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7">
        <f t="shared" si="8"/>
        <v>0</v>
      </c>
      <c r="P149" s="9" t="e">
        <f t="shared" si="9"/>
        <v>#DIV/0!</v>
      </c>
      <c r="Q149" t="s">
        <v>8310</v>
      </c>
      <c r="R149" t="s">
        <v>8313</v>
      </c>
      <c r="S149" s="11">
        <f t="shared" si="10"/>
        <v>41969.767824074079</v>
      </c>
      <c r="T149" s="11">
        <f t="shared" si="11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 s="6">
        <v>50000</v>
      </c>
      <c r="E150" s="6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7">
        <f t="shared" si="8"/>
        <v>8.0000000000000004E-4</v>
      </c>
      <c r="P150" s="9">
        <f t="shared" si="9"/>
        <v>20</v>
      </c>
      <c r="Q150" t="s">
        <v>8310</v>
      </c>
      <c r="R150" t="s">
        <v>8313</v>
      </c>
      <c r="S150" s="11">
        <f t="shared" si="10"/>
        <v>42397.281666666662</v>
      </c>
      <c r="T150" s="11">
        <f t="shared" si="11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 s="6">
        <v>10000</v>
      </c>
      <c r="E151" s="6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7">
        <f t="shared" si="8"/>
        <v>9.1999999999999998E-3</v>
      </c>
      <c r="P151" s="9">
        <f t="shared" si="9"/>
        <v>15.333333333333334</v>
      </c>
      <c r="Q151" t="s">
        <v>8310</v>
      </c>
      <c r="R151" t="s">
        <v>8313</v>
      </c>
      <c r="S151" s="11">
        <f t="shared" si="10"/>
        <v>41968.172106481477</v>
      </c>
      <c r="T151" s="11">
        <f t="shared" si="11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 s="6">
        <v>130000</v>
      </c>
      <c r="E152" s="6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7">
        <f t="shared" si="8"/>
        <v>0.23163076923076922</v>
      </c>
      <c r="P152" s="9">
        <f t="shared" si="9"/>
        <v>449.43283582089555</v>
      </c>
      <c r="Q152" t="s">
        <v>8310</v>
      </c>
      <c r="R152" t="s">
        <v>8313</v>
      </c>
      <c r="S152" s="11">
        <f t="shared" si="10"/>
        <v>42090.161828703705</v>
      </c>
      <c r="T152" s="11">
        <f t="shared" si="11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 s="6">
        <v>250000</v>
      </c>
      <c r="E153" s="6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7">
        <f t="shared" si="8"/>
        <v>5.5999999999999995E-4</v>
      </c>
      <c r="P153" s="9">
        <f t="shared" si="9"/>
        <v>28</v>
      </c>
      <c r="Q153" t="s">
        <v>8310</v>
      </c>
      <c r="R153" t="s">
        <v>8313</v>
      </c>
      <c r="S153" s="11">
        <f t="shared" si="10"/>
        <v>42113.550821759258</v>
      </c>
      <c r="T153" s="11">
        <f t="shared" si="11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 s="6">
        <v>380000</v>
      </c>
      <c r="E154" s="6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7">
        <f t="shared" si="8"/>
        <v>7.8947368421052633E-5</v>
      </c>
      <c r="P154" s="9">
        <f t="shared" si="9"/>
        <v>15</v>
      </c>
      <c r="Q154" t="s">
        <v>8310</v>
      </c>
      <c r="R154" t="s">
        <v>8313</v>
      </c>
      <c r="S154" s="11">
        <f t="shared" si="10"/>
        <v>41875.077546296299</v>
      </c>
      <c r="T154" s="11">
        <f t="shared" si="11"/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 s="6">
        <v>50000</v>
      </c>
      <c r="E155" s="6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7">
        <f t="shared" si="8"/>
        <v>7.1799999999999998E-3</v>
      </c>
      <c r="P155" s="9">
        <f t="shared" si="9"/>
        <v>35.9</v>
      </c>
      <c r="Q155" t="s">
        <v>8310</v>
      </c>
      <c r="R155" t="s">
        <v>8313</v>
      </c>
      <c r="S155" s="11">
        <f t="shared" si="10"/>
        <v>41933.586157407408</v>
      </c>
      <c r="T155" s="11">
        <f t="shared" si="11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 s="6">
        <v>1500</v>
      </c>
      <c r="E156" s="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7">
        <f t="shared" si="8"/>
        <v>2.6666666666666668E-2</v>
      </c>
      <c r="P156" s="9">
        <f t="shared" si="9"/>
        <v>13.333333333333334</v>
      </c>
      <c r="Q156" t="s">
        <v>8310</v>
      </c>
      <c r="R156" t="s">
        <v>8313</v>
      </c>
      <c r="S156" s="11">
        <f t="shared" si="10"/>
        <v>42115.547395833331</v>
      </c>
      <c r="T156" s="11">
        <f t="shared" si="11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 s="6">
        <v>1350000</v>
      </c>
      <c r="E157" s="6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7">
        <f t="shared" si="8"/>
        <v>6.0000000000000002E-5</v>
      </c>
      <c r="P157" s="9">
        <f t="shared" si="9"/>
        <v>20.25</v>
      </c>
      <c r="Q157" t="s">
        <v>8310</v>
      </c>
      <c r="R157" t="s">
        <v>8313</v>
      </c>
      <c r="S157" s="11">
        <f t="shared" si="10"/>
        <v>42168.559432870374</v>
      </c>
      <c r="T157" s="11">
        <f t="shared" si="11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 s="6">
        <v>35000</v>
      </c>
      <c r="E158" s="6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7">
        <f t="shared" si="8"/>
        <v>5.0999999999999997E-2</v>
      </c>
      <c r="P158" s="9">
        <f t="shared" si="9"/>
        <v>119</v>
      </c>
      <c r="Q158" t="s">
        <v>8310</v>
      </c>
      <c r="R158" t="s">
        <v>8313</v>
      </c>
      <c r="S158" s="11">
        <f t="shared" si="10"/>
        <v>41794.124953703707</v>
      </c>
      <c r="T158" s="11">
        <f t="shared" si="11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 s="6">
        <v>2995</v>
      </c>
      <c r="E159" s="6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7">
        <f t="shared" si="8"/>
        <v>2.671118530884808E-3</v>
      </c>
      <c r="P159" s="9">
        <f t="shared" si="9"/>
        <v>4</v>
      </c>
      <c r="Q159" t="s">
        <v>8310</v>
      </c>
      <c r="R159" t="s">
        <v>8313</v>
      </c>
      <c r="S159" s="11">
        <f t="shared" si="10"/>
        <v>42396.911712962959</v>
      </c>
      <c r="T159" s="11">
        <f t="shared" si="11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 s="6">
        <v>5000</v>
      </c>
      <c r="E160" s="6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7">
        <f t="shared" si="8"/>
        <v>0</v>
      </c>
      <c r="P160" s="9" t="e">
        <f t="shared" si="9"/>
        <v>#DIV/0!</v>
      </c>
      <c r="Q160" t="s">
        <v>8310</v>
      </c>
      <c r="R160" t="s">
        <v>8313</v>
      </c>
      <c r="S160" s="11">
        <f t="shared" si="10"/>
        <v>41904.07671296296</v>
      </c>
      <c r="T160" s="11">
        <f t="shared" si="11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 s="6">
        <v>500000</v>
      </c>
      <c r="E161" s="6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7">
        <f t="shared" si="8"/>
        <v>2.0000000000000002E-5</v>
      </c>
      <c r="P161" s="9">
        <f t="shared" si="9"/>
        <v>10</v>
      </c>
      <c r="Q161" t="s">
        <v>8310</v>
      </c>
      <c r="R161" t="s">
        <v>8313</v>
      </c>
      <c r="S161" s="11">
        <f t="shared" si="10"/>
        <v>42514.434548611112</v>
      </c>
      <c r="T161" s="11">
        <f t="shared" si="11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 s="6">
        <v>5000</v>
      </c>
      <c r="E162" s="6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7">
        <f t="shared" si="8"/>
        <v>0</v>
      </c>
      <c r="P162" s="9" t="e">
        <f t="shared" si="9"/>
        <v>#DIV/0!</v>
      </c>
      <c r="Q162" t="s">
        <v>8310</v>
      </c>
      <c r="R162" t="s">
        <v>8314</v>
      </c>
      <c r="S162" s="11">
        <f t="shared" si="10"/>
        <v>42171.913090277783</v>
      </c>
      <c r="T162" s="11">
        <f t="shared" si="11"/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 s="6">
        <v>50000</v>
      </c>
      <c r="E163" s="6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7">
        <f t="shared" si="8"/>
        <v>1E-4</v>
      </c>
      <c r="P163" s="9">
        <f t="shared" si="9"/>
        <v>5</v>
      </c>
      <c r="Q163" t="s">
        <v>8310</v>
      </c>
      <c r="R163" t="s">
        <v>8314</v>
      </c>
      <c r="S163" s="11">
        <f t="shared" si="10"/>
        <v>41792.687442129631</v>
      </c>
      <c r="T163" s="11">
        <f t="shared" si="11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 s="6">
        <v>2800</v>
      </c>
      <c r="E164" s="6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7">
        <f t="shared" si="8"/>
        <v>0.15535714285714286</v>
      </c>
      <c r="P164" s="9">
        <f t="shared" si="9"/>
        <v>43.5</v>
      </c>
      <c r="Q164" t="s">
        <v>8310</v>
      </c>
      <c r="R164" t="s">
        <v>8314</v>
      </c>
      <c r="S164" s="11">
        <f t="shared" si="10"/>
        <v>41835.126805555556</v>
      </c>
      <c r="T164" s="11">
        <f t="shared" si="11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 s="6">
        <v>2000000</v>
      </c>
      <c r="E165" s="6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7">
        <f t="shared" si="8"/>
        <v>0</v>
      </c>
      <c r="P165" s="9" t="e">
        <f t="shared" si="9"/>
        <v>#DIV/0!</v>
      </c>
      <c r="Q165" t="s">
        <v>8310</v>
      </c>
      <c r="R165" t="s">
        <v>8314</v>
      </c>
      <c r="S165" s="11">
        <f t="shared" si="10"/>
        <v>42243.961273148147</v>
      </c>
      <c r="T165" s="11">
        <f t="shared" si="11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 s="6">
        <v>120000</v>
      </c>
      <c r="E166" s="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7">
        <f t="shared" si="8"/>
        <v>5.3333333333333332E-3</v>
      </c>
      <c r="P166" s="9">
        <f t="shared" si="9"/>
        <v>91.428571428571431</v>
      </c>
      <c r="Q166" t="s">
        <v>8310</v>
      </c>
      <c r="R166" t="s">
        <v>8314</v>
      </c>
      <c r="S166" s="11">
        <f t="shared" si="10"/>
        <v>41841.762743055559</v>
      </c>
      <c r="T166" s="11">
        <f t="shared" si="11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6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7">
        <f t="shared" si="8"/>
        <v>0</v>
      </c>
      <c r="P167" s="9" t="e">
        <f t="shared" si="9"/>
        <v>#DIV/0!</v>
      </c>
      <c r="Q167" t="s">
        <v>8310</v>
      </c>
      <c r="R167" t="s">
        <v>8314</v>
      </c>
      <c r="S167" s="11">
        <f t="shared" si="10"/>
        <v>42351.658842592587</v>
      </c>
      <c r="T167" s="11">
        <f t="shared" si="11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 s="6">
        <v>5000</v>
      </c>
      <c r="E168" s="6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7">
        <f t="shared" si="8"/>
        <v>0.6</v>
      </c>
      <c r="P168" s="9">
        <f t="shared" si="9"/>
        <v>3000</v>
      </c>
      <c r="Q168" t="s">
        <v>8310</v>
      </c>
      <c r="R168" t="s">
        <v>8314</v>
      </c>
      <c r="S168" s="11">
        <f t="shared" si="10"/>
        <v>42721.075949074075</v>
      </c>
      <c r="T168" s="11">
        <f t="shared" si="11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 s="6">
        <v>110000</v>
      </c>
      <c r="E169" s="6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7">
        <f t="shared" si="8"/>
        <v>1E-4</v>
      </c>
      <c r="P169" s="9">
        <f t="shared" si="9"/>
        <v>5.5</v>
      </c>
      <c r="Q169" t="s">
        <v>8310</v>
      </c>
      <c r="R169" t="s">
        <v>8314</v>
      </c>
      <c r="S169" s="11">
        <f t="shared" si="10"/>
        <v>42160.927488425921</v>
      </c>
      <c r="T169" s="11">
        <f t="shared" si="11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 s="6">
        <v>8000</v>
      </c>
      <c r="E170" s="6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7">
        <f t="shared" si="8"/>
        <v>4.0625000000000001E-2</v>
      </c>
      <c r="P170" s="9">
        <f t="shared" si="9"/>
        <v>108.33333333333333</v>
      </c>
      <c r="Q170" t="s">
        <v>8310</v>
      </c>
      <c r="R170" t="s">
        <v>8314</v>
      </c>
      <c r="S170" s="11">
        <f t="shared" si="10"/>
        <v>42052.83530092593</v>
      </c>
      <c r="T170" s="11">
        <f t="shared" si="11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6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7">
        <f t="shared" si="8"/>
        <v>0.224</v>
      </c>
      <c r="P171" s="9">
        <f t="shared" si="9"/>
        <v>56</v>
      </c>
      <c r="Q171" t="s">
        <v>8310</v>
      </c>
      <c r="R171" t="s">
        <v>8314</v>
      </c>
      <c r="S171" s="11">
        <f t="shared" si="10"/>
        <v>41900.505312499998</v>
      </c>
      <c r="T171" s="11">
        <f t="shared" si="11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 s="6">
        <v>10000</v>
      </c>
      <c r="E172" s="6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7">
        <f t="shared" si="8"/>
        <v>3.2500000000000001E-2</v>
      </c>
      <c r="P172" s="9">
        <f t="shared" si="9"/>
        <v>32.5</v>
      </c>
      <c r="Q172" t="s">
        <v>8310</v>
      </c>
      <c r="R172" t="s">
        <v>8314</v>
      </c>
      <c r="S172" s="11">
        <f t="shared" si="10"/>
        <v>42216.977812500001</v>
      </c>
      <c r="T172" s="11">
        <f t="shared" si="11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 s="6">
        <v>50000</v>
      </c>
      <c r="E173" s="6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7">
        <f t="shared" si="8"/>
        <v>2.0000000000000002E-5</v>
      </c>
      <c r="P173" s="9">
        <f t="shared" si="9"/>
        <v>1</v>
      </c>
      <c r="Q173" t="s">
        <v>8310</v>
      </c>
      <c r="R173" t="s">
        <v>8314</v>
      </c>
      <c r="S173" s="11">
        <f t="shared" si="10"/>
        <v>42534.180717592593</v>
      </c>
      <c r="T173" s="11">
        <f t="shared" si="11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 s="6">
        <v>95000</v>
      </c>
      <c r="E174" s="6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7">
        <f t="shared" si="8"/>
        <v>0</v>
      </c>
      <c r="P174" s="9" t="e">
        <f t="shared" si="9"/>
        <v>#DIV/0!</v>
      </c>
      <c r="Q174" t="s">
        <v>8310</v>
      </c>
      <c r="R174" t="s">
        <v>8314</v>
      </c>
      <c r="S174" s="11">
        <f t="shared" si="10"/>
        <v>42047.394942129627</v>
      </c>
      <c r="T174" s="11">
        <f t="shared" si="11"/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6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7">
        <f t="shared" si="8"/>
        <v>0</v>
      </c>
      <c r="P175" s="9" t="e">
        <f t="shared" si="9"/>
        <v>#DIV/0!</v>
      </c>
      <c r="Q175" t="s">
        <v>8310</v>
      </c>
      <c r="R175" t="s">
        <v>8314</v>
      </c>
      <c r="S175" s="11">
        <f t="shared" si="10"/>
        <v>42033.573009259257</v>
      </c>
      <c r="T175" s="11">
        <f t="shared" si="11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 s="6">
        <v>6000</v>
      </c>
      <c r="E176" s="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7">
        <f t="shared" si="8"/>
        <v>0</v>
      </c>
      <c r="P176" s="9" t="e">
        <f t="shared" si="9"/>
        <v>#DIV/0!</v>
      </c>
      <c r="Q176" t="s">
        <v>8310</v>
      </c>
      <c r="R176" t="s">
        <v>8314</v>
      </c>
      <c r="S176" s="11">
        <f t="shared" si="10"/>
        <v>42072.758981481486</v>
      </c>
      <c r="T176" s="11">
        <f t="shared" si="11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6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7">
        <f t="shared" si="8"/>
        <v>6.4850000000000005E-2</v>
      </c>
      <c r="P177" s="9">
        <f t="shared" si="9"/>
        <v>49.884615384615387</v>
      </c>
      <c r="Q177" t="s">
        <v>8310</v>
      </c>
      <c r="R177" t="s">
        <v>8314</v>
      </c>
      <c r="S177" s="11">
        <f t="shared" si="10"/>
        <v>41855.777905092589</v>
      </c>
      <c r="T177" s="11">
        <f t="shared" si="11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 s="6">
        <v>1500</v>
      </c>
      <c r="E178" s="6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7">
        <f t="shared" si="8"/>
        <v>0</v>
      </c>
      <c r="P178" s="9" t="e">
        <f t="shared" si="9"/>
        <v>#DIV/0!</v>
      </c>
      <c r="Q178" t="s">
        <v>8310</v>
      </c>
      <c r="R178" t="s">
        <v>8314</v>
      </c>
      <c r="S178" s="11">
        <f t="shared" si="10"/>
        <v>42191.824062500003</v>
      </c>
      <c r="T178" s="11">
        <f t="shared" si="11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 s="6">
        <v>450</v>
      </c>
      <c r="E179" s="6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7">
        <f t="shared" si="8"/>
        <v>0.4</v>
      </c>
      <c r="P179" s="9">
        <f t="shared" si="9"/>
        <v>25.714285714285715</v>
      </c>
      <c r="Q179" t="s">
        <v>8310</v>
      </c>
      <c r="R179" t="s">
        <v>8314</v>
      </c>
      <c r="S179" s="11">
        <f t="shared" si="10"/>
        <v>42070.047754629632</v>
      </c>
      <c r="T179" s="11">
        <f t="shared" si="11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 s="6">
        <v>500000</v>
      </c>
      <c r="E180" s="6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7">
        <f t="shared" si="8"/>
        <v>0</v>
      </c>
      <c r="P180" s="9" t="e">
        <f t="shared" si="9"/>
        <v>#DIV/0!</v>
      </c>
      <c r="Q180" t="s">
        <v>8310</v>
      </c>
      <c r="R180" t="s">
        <v>8314</v>
      </c>
      <c r="S180" s="11">
        <f t="shared" si="10"/>
        <v>42304.955381944441</v>
      </c>
      <c r="T180" s="11">
        <f t="shared" si="11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 s="6">
        <v>1000</v>
      </c>
      <c r="E181" s="6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7">
        <f t="shared" si="8"/>
        <v>0.2</v>
      </c>
      <c r="P181" s="9">
        <f t="shared" si="9"/>
        <v>100</v>
      </c>
      <c r="Q181" t="s">
        <v>8310</v>
      </c>
      <c r="R181" t="s">
        <v>8314</v>
      </c>
      <c r="S181" s="11">
        <f t="shared" si="10"/>
        <v>42403.080497685187</v>
      </c>
      <c r="T181" s="11">
        <f t="shared" si="11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6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7">
        <f t="shared" si="8"/>
        <v>0.33416666666666667</v>
      </c>
      <c r="P182" s="9">
        <f t="shared" si="9"/>
        <v>30.846153846153847</v>
      </c>
      <c r="Q182" t="s">
        <v>8310</v>
      </c>
      <c r="R182" t="s">
        <v>8314</v>
      </c>
      <c r="S182" s="11">
        <f t="shared" si="10"/>
        <v>42067.991238425922</v>
      </c>
      <c r="T182" s="11">
        <f t="shared" si="11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6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7">
        <f t="shared" si="8"/>
        <v>0.21092608822670172</v>
      </c>
      <c r="P183" s="9">
        <f t="shared" si="9"/>
        <v>180.5</v>
      </c>
      <c r="Q183" t="s">
        <v>8310</v>
      </c>
      <c r="R183" t="s">
        <v>8314</v>
      </c>
      <c r="S183" s="11">
        <f t="shared" si="10"/>
        <v>42147.741840277777</v>
      </c>
      <c r="T183" s="11">
        <f t="shared" si="11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 s="6">
        <v>1000</v>
      </c>
      <c r="E184" s="6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7">
        <f t="shared" si="8"/>
        <v>0</v>
      </c>
      <c r="P184" s="9" t="e">
        <f t="shared" si="9"/>
        <v>#DIV/0!</v>
      </c>
      <c r="Q184" t="s">
        <v>8310</v>
      </c>
      <c r="R184" t="s">
        <v>8314</v>
      </c>
      <c r="S184" s="11">
        <f t="shared" si="10"/>
        <v>42712.011944444443</v>
      </c>
      <c r="T184" s="11">
        <f t="shared" si="11"/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 s="6">
        <v>12500</v>
      </c>
      <c r="E185" s="6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7">
        <f t="shared" si="8"/>
        <v>0.35855999999999999</v>
      </c>
      <c r="P185" s="9">
        <f t="shared" si="9"/>
        <v>373.5</v>
      </c>
      <c r="Q185" t="s">
        <v>8310</v>
      </c>
      <c r="R185" t="s">
        <v>8314</v>
      </c>
      <c r="S185" s="11">
        <f t="shared" si="10"/>
        <v>41939.810300925928</v>
      </c>
      <c r="T185" s="11">
        <f t="shared" si="11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 s="6">
        <v>1500</v>
      </c>
      <c r="E186" s="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7">
        <f t="shared" si="8"/>
        <v>3.4000000000000002E-2</v>
      </c>
      <c r="P186" s="9">
        <f t="shared" si="9"/>
        <v>25.5</v>
      </c>
      <c r="Q186" t="s">
        <v>8310</v>
      </c>
      <c r="R186" t="s">
        <v>8314</v>
      </c>
      <c r="S186" s="11">
        <f t="shared" si="10"/>
        <v>41825.791226851856</v>
      </c>
      <c r="T186" s="11">
        <f t="shared" si="11"/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 s="6">
        <v>40000</v>
      </c>
      <c r="E187" s="6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7">
        <f t="shared" si="8"/>
        <v>5.5E-2</v>
      </c>
      <c r="P187" s="9">
        <f t="shared" si="9"/>
        <v>220</v>
      </c>
      <c r="Q187" t="s">
        <v>8310</v>
      </c>
      <c r="R187" t="s">
        <v>8314</v>
      </c>
      <c r="S187" s="11">
        <f t="shared" si="10"/>
        <v>42570.91133101852</v>
      </c>
      <c r="T187" s="11">
        <f t="shared" si="11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 s="6">
        <v>5000</v>
      </c>
      <c r="E188" s="6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7">
        <f t="shared" si="8"/>
        <v>0</v>
      </c>
      <c r="P188" s="9" t="e">
        <f t="shared" si="9"/>
        <v>#DIV/0!</v>
      </c>
      <c r="Q188" t="s">
        <v>8310</v>
      </c>
      <c r="R188" t="s">
        <v>8314</v>
      </c>
      <c r="S188" s="11">
        <f t="shared" si="10"/>
        <v>42767.812893518523</v>
      </c>
      <c r="T188" s="11">
        <f t="shared" si="11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 s="6">
        <v>5000</v>
      </c>
      <c r="E189" s="6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7">
        <f t="shared" si="8"/>
        <v>0.16</v>
      </c>
      <c r="P189" s="9">
        <f t="shared" si="9"/>
        <v>160</v>
      </c>
      <c r="Q189" t="s">
        <v>8310</v>
      </c>
      <c r="R189" t="s">
        <v>8314</v>
      </c>
      <c r="S189" s="11">
        <f t="shared" si="10"/>
        <v>42182.234456018516</v>
      </c>
      <c r="T189" s="11">
        <f t="shared" si="11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 s="6">
        <v>1500</v>
      </c>
      <c r="E190" s="6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7">
        <f t="shared" si="8"/>
        <v>0</v>
      </c>
      <c r="P190" s="9" t="e">
        <f t="shared" si="9"/>
        <v>#DIV/0!</v>
      </c>
      <c r="Q190" t="s">
        <v>8310</v>
      </c>
      <c r="R190" t="s">
        <v>8314</v>
      </c>
      <c r="S190" s="11">
        <f t="shared" si="10"/>
        <v>41857.18304398148</v>
      </c>
      <c r="T190" s="11">
        <f t="shared" si="11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 s="6">
        <v>500000</v>
      </c>
      <c r="E191" s="6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7">
        <f t="shared" si="8"/>
        <v>6.8999999999999997E-4</v>
      </c>
      <c r="P191" s="9">
        <f t="shared" si="9"/>
        <v>69</v>
      </c>
      <c r="Q191" t="s">
        <v>8310</v>
      </c>
      <c r="R191" t="s">
        <v>8314</v>
      </c>
      <c r="S191" s="11">
        <f t="shared" si="10"/>
        <v>42556.690706018519</v>
      </c>
      <c r="T191" s="11">
        <f t="shared" si="11"/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 s="6">
        <v>12000</v>
      </c>
      <c r="E192" s="6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7">
        <f t="shared" si="8"/>
        <v>4.1666666666666666E-3</v>
      </c>
      <c r="P192" s="9">
        <f t="shared" si="9"/>
        <v>50</v>
      </c>
      <c r="Q192" t="s">
        <v>8310</v>
      </c>
      <c r="R192" t="s">
        <v>8314</v>
      </c>
      <c r="S192" s="11">
        <f t="shared" si="10"/>
        <v>42527.650995370372</v>
      </c>
      <c r="T192" s="11">
        <f t="shared" si="11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 s="6">
        <v>5000</v>
      </c>
      <c r="E193" s="6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7">
        <f t="shared" si="8"/>
        <v>0.05</v>
      </c>
      <c r="P193" s="9">
        <f t="shared" si="9"/>
        <v>83.333333333333329</v>
      </c>
      <c r="Q193" t="s">
        <v>8310</v>
      </c>
      <c r="R193" t="s">
        <v>8314</v>
      </c>
      <c r="S193" s="11">
        <f t="shared" si="10"/>
        <v>42239.441412037035</v>
      </c>
      <c r="T193" s="11">
        <f t="shared" si="11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 s="6">
        <v>1000000</v>
      </c>
      <c r="E194" s="6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7">
        <f t="shared" si="8"/>
        <v>1.7E-5</v>
      </c>
      <c r="P194" s="9">
        <f t="shared" si="9"/>
        <v>5.666666666666667</v>
      </c>
      <c r="Q194" t="s">
        <v>8310</v>
      </c>
      <c r="R194" t="s">
        <v>8314</v>
      </c>
      <c r="S194" s="11">
        <f t="shared" si="10"/>
        <v>41899.792037037041</v>
      </c>
      <c r="T194" s="11">
        <f t="shared" si="11"/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6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7">
        <f t="shared" ref="O195:O258" si="12">E195/D195</f>
        <v>0</v>
      </c>
      <c r="P195" s="9" t="e">
        <f t="shared" ref="P195:P258" si="13">E195/L195</f>
        <v>#DIV/0!</v>
      </c>
      <c r="Q195" t="s">
        <v>8310</v>
      </c>
      <c r="R195" t="s">
        <v>8314</v>
      </c>
      <c r="S195" s="11">
        <f t="shared" ref="S195:S258" si="14">(((J195/60)/60)/24)+DATE(1970,1,1)</f>
        <v>41911.934791666667</v>
      </c>
      <c r="T195" s="11">
        <f t="shared" ref="T195:T258" si="15">(((I195/60)/60)/24)+DATE(1970,1,1)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7">
        <f t="shared" si="12"/>
        <v>1.1999999999999999E-3</v>
      </c>
      <c r="P196" s="9">
        <f t="shared" si="13"/>
        <v>1</v>
      </c>
      <c r="Q196" t="s">
        <v>8310</v>
      </c>
      <c r="R196" t="s">
        <v>8314</v>
      </c>
      <c r="S196" s="11">
        <f t="shared" si="14"/>
        <v>42375.996886574074</v>
      </c>
      <c r="T196" s="11">
        <f t="shared" si="15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 s="6">
        <v>2000000</v>
      </c>
      <c r="E197" s="6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7">
        <f t="shared" si="12"/>
        <v>0</v>
      </c>
      <c r="P197" s="9" t="e">
        <f t="shared" si="13"/>
        <v>#DIV/0!</v>
      </c>
      <c r="Q197" t="s">
        <v>8310</v>
      </c>
      <c r="R197" t="s">
        <v>8314</v>
      </c>
      <c r="S197" s="11">
        <f t="shared" si="14"/>
        <v>42135.67050925926</v>
      </c>
      <c r="T197" s="11">
        <f t="shared" si="15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6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7">
        <f t="shared" si="12"/>
        <v>0.41857142857142859</v>
      </c>
      <c r="P198" s="9">
        <f t="shared" si="13"/>
        <v>77.10526315789474</v>
      </c>
      <c r="Q198" t="s">
        <v>8310</v>
      </c>
      <c r="R198" t="s">
        <v>8314</v>
      </c>
      <c r="S198" s="11">
        <f t="shared" si="14"/>
        <v>42259.542800925927</v>
      </c>
      <c r="T198" s="11">
        <f t="shared" si="15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6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7">
        <f t="shared" si="12"/>
        <v>0.1048</v>
      </c>
      <c r="P199" s="9">
        <f t="shared" si="13"/>
        <v>32.75</v>
      </c>
      <c r="Q199" t="s">
        <v>8310</v>
      </c>
      <c r="R199" t="s">
        <v>8314</v>
      </c>
      <c r="S199" s="11">
        <f t="shared" si="14"/>
        <v>42741.848379629635</v>
      </c>
      <c r="T199" s="11">
        <f t="shared" si="15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 s="6">
        <v>25000</v>
      </c>
      <c r="E200" s="6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7">
        <f t="shared" si="12"/>
        <v>1.116E-2</v>
      </c>
      <c r="P200" s="9">
        <f t="shared" si="13"/>
        <v>46.5</v>
      </c>
      <c r="Q200" t="s">
        <v>8310</v>
      </c>
      <c r="R200" t="s">
        <v>8314</v>
      </c>
      <c r="S200" s="11">
        <f t="shared" si="14"/>
        <v>41887.383356481485</v>
      </c>
      <c r="T200" s="11">
        <f t="shared" si="15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 s="6">
        <v>10000</v>
      </c>
      <c r="E201" s="6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7">
        <f t="shared" si="12"/>
        <v>0</v>
      </c>
      <c r="P201" s="9" t="e">
        <f t="shared" si="13"/>
        <v>#DIV/0!</v>
      </c>
      <c r="Q201" t="s">
        <v>8310</v>
      </c>
      <c r="R201" t="s">
        <v>8314</v>
      </c>
      <c r="S201" s="11">
        <f t="shared" si="14"/>
        <v>42584.123865740738</v>
      </c>
      <c r="T201" s="11">
        <f t="shared" si="15"/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 s="6">
        <v>6000</v>
      </c>
      <c r="E202" s="6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7">
        <f t="shared" si="12"/>
        <v>0.26192500000000002</v>
      </c>
      <c r="P202" s="9">
        <f t="shared" si="13"/>
        <v>87.308333333333337</v>
      </c>
      <c r="Q202" t="s">
        <v>8310</v>
      </c>
      <c r="R202" t="s">
        <v>8314</v>
      </c>
      <c r="S202" s="11">
        <f t="shared" si="14"/>
        <v>41867.083368055559</v>
      </c>
      <c r="T202" s="11">
        <f t="shared" si="15"/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 s="6">
        <v>650</v>
      </c>
      <c r="E203" s="6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7">
        <f t="shared" si="12"/>
        <v>0.58461538461538465</v>
      </c>
      <c r="P203" s="9">
        <f t="shared" si="13"/>
        <v>54.285714285714285</v>
      </c>
      <c r="Q203" t="s">
        <v>8310</v>
      </c>
      <c r="R203" t="s">
        <v>8314</v>
      </c>
      <c r="S203" s="11">
        <f t="shared" si="14"/>
        <v>42023.818622685183</v>
      </c>
      <c r="T203" s="11">
        <f t="shared" si="15"/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 s="6">
        <v>6000</v>
      </c>
      <c r="E204" s="6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7">
        <f t="shared" si="12"/>
        <v>0</v>
      </c>
      <c r="P204" s="9" t="e">
        <f t="shared" si="13"/>
        <v>#DIV/0!</v>
      </c>
      <c r="Q204" t="s">
        <v>8310</v>
      </c>
      <c r="R204" t="s">
        <v>8314</v>
      </c>
      <c r="S204" s="11">
        <f t="shared" si="14"/>
        <v>42255.927824074075</v>
      </c>
      <c r="T204" s="11">
        <f t="shared" si="15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6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7">
        <f t="shared" si="12"/>
        <v>0.2984</v>
      </c>
      <c r="P205" s="9">
        <f t="shared" si="13"/>
        <v>93.25</v>
      </c>
      <c r="Q205" t="s">
        <v>8310</v>
      </c>
      <c r="R205" t="s">
        <v>8314</v>
      </c>
      <c r="S205" s="11">
        <f t="shared" si="14"/>
        <v>41973.847962962958</v>
      </c>
      <c r="T205" s="11">
        <f t="shared" si="15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 s="6">
        <v>300000</v>
      </c>
      <c r="E206" s="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7">
        <f t="shared" si="12"/>
        <v>0.50721666666666665</v>
      </c>
      <c r="P206" s="9">
        <f t="shared" si="13"/>
        <v>117.68368136117556</v>
      </c>
      <c r="Q206" t="s">
        <v>8310</v>
      </c>
      <c r="R206" t="s">
        <v>8314</v>
      </c>
      <c r="S206" s="11">
        <f t="shared" si="14"/>
        <v>42556.583368055552</v>
      </c>
      <c r="T206" s="11">
        <f t="shared" si="15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 s="6">
        <v>8000</v>
      </c>
      <c r="E207" s="6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7">
        <f t="shared" si="12"/>
        <v>0.16250000000000001</v>
      </c>
      <c r="P207" s="9">
        <f t="shared" si="13"/>
        <v>76.470588235294116</v>
      </c>
      <c r="Q207" t="s">
        <v>8310</v>
      </c>
      <c r="R207" t="s">
        <v>8314</v>
      </c>
      <c r="S207" s="11">
        <f t="shared" si="14"/>
        <v>42248.632199074069</v>
      </c>
      <c r="T207" s="11">
        <f t="shared" si="15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 s="6">
        <v>12700</v>
      </c>
      <c r="E208" s="6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7">
        <f t="shared" si="12"/>
        <v>0</v>
      </c>
      <c r="P208" s="9" t="e">
        <f t="shared" si="13"/>
        <v>#DIV/0!</v>
      </c>
      <c r="Q208" t="s">
        <v>8310</v>
      </c>
      <c r="R208" t="s">
        <v>8314</v>
      </c>
      <c r="S208" s="11">
        <f t="shared" si="14"/>
        <v>42567.004432870366</v>
      </c>
      <c r="T208" s="11">
        <f t="shared" si="15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 s="6">
        <v>14000</v>
      </c>
      <c r="E209" s="6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7">
        <f t="shared" si="12"/>
        <v>0.15214285714285714</v>
      </c>
      <c r="P209" s="9">
        <f t="shared" si="13"/>
        <v>163.84615384615384</v>
      </c>
      <c r="Q209" t="s">
        <v>8310</v>
      </c>
      <c r="R209" t="s">
        <v>8314</v>
      </c>
      <c r="S209" s="11">
        <f t="shared" si="14"/>
        <v>41978.197199074071</v>
      </c>
      <c r="T209" s="11">
        <f t="shared" si="15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 s="6">
        <v>50000</v>
      </c>
      <c r="E210" s="6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7">
        <f t="shared" si="12"/>
        <v>0</v>
      </c>
      <c r="P210" s="9" t="e">
        <f t="shared" si="13"/>
        <v>#DIV/0!</v>
      </c>
      <c r="Q210" t="s">
        <v>8310</v>
      </c>
      <c r="R210" t="s">
        <v>8314</v>
      </c>
      <c r="S210" s="11">
        <f t="shared" si="14"/>
        <v>41959.369988425926</v>
      </c>
      <c r="T210" s="11">
        <f t="shared" si="15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 s="6">
        <v>25000</v>
      </c>
      <c r="E211" s="6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7">
        <f t="shared" si="12"/>
        <v>0</v>
      </c>
      <c r="P211" s="9" t="e">
        <f t="shared" si="13"/>
        <v>#DIV/0!</v>
      </c>
      <c r="Q211" t="s">
        <v>8310</v>
      </c>
      <c r="R211" t="s">
        <v>8314</v>
      </c>
      <c r="S211" s="11">
        <f t="shared" si="14"/>
        <v>42165.922858796301</v>
      </c>
      <c r="T211" s="11">
        <f t="shared" si="15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 s="6">
        <v>12000</v>
      </c>
      <c r="E212" s="6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7">
        <f t="shared" si="12"/>
        <v>0.2525</v>
      </c>
      <c r="P212" s="9">
        <f t="shared" si="13"/>
        <v>91.818181818181813</v>
      </c>
      <c r="Q212" t="s">
        <v>8310</v>
      </c>
      <c r="R212" t="s">
        <v>8314</v>
      </c>
      <c r="S212" s="11">
        <f t="shared" si="14"/>
        <v>42249.064722222218</v>
      </c>
      <c r="T212" s="11">
        <f t="shared" si="15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 s="6">
        <v>5000</v>
      </c>
      <c r="E213" s="6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7">
        <f t="shared" si="12"/>
        <v>0.44600000000000001</v>
      </c>
      <c r="P213" s="9">
        <f t="shared" si="13"/>
        <v>185.83333333333334</v>
      </c>
      <c r="Q213" t="s">
        <v>8310</v>
      </c>
      <c r="R213" t="s">
        <v>8314</v>
      </c>
      <c r="S213" s="11">
        <f t="shared" si="14"/>
        <v>42236.159918981488</v>
      </c>
      <c r="T213" s="11">
        <f t="shared" si="15"/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 s="6">
        <v>6300</v>
      </c>
      <c r="E214" s="6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7">
        <f t="shared" si="12"/>
        <v>1.5873015873015873E-4</v>
      </c>
      <c r="P214" s="9">
        <f t="shared" si="13"/>
        <v>1</v>
      </c>
      <c r="Q214" t="s">
        <v>8310</v>
      </c>
      <c r="R214" t="s">
        <v>8314</v>
      </c>
      <c r="S214" s="11">
        <f t="shared" si="14"/>
        <v>42416.881018518514</v>
      </c>
      <c r="T214" s="11">
        <f t="shared" si="15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 s="6">
        <v>50000</v>
      </c>
      <c r="E215" s="6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7">
        <f t="shared" si="12"/>
        <v>4.0000000000000002E-4</v>
      </c>
      <c r="P215" s="9">
        <f t="shared" si="13"/>
        <v>20</v>
      </c>
      <c r="Q215" t="s">
        <v>8310</v>
      </c>
      <c r="R215" t="s">
        <v>8314</v>
      </c>
      <c r="S215" s="11">
        <f t="shared" si="14"/>
        <v>42202.594293981485</v>
      </c>
      <c r="T215" s="11">
        <f t="shared" si="15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 s="6">
        <v>12500</v>
      </c>
      <c r="E216" s="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7">
        <f t="shared" si="12"/>
        <v>8.0000000000000007E-5</v>
      </c>
      <c r="P216" s="9">
        <f t="shared" si="13"/>
        <v>1</v>
      </c>
      <c r="Q216" t="s">
        <v>8310</v>
      </c>
      <c r="R216" t="s">
        <v>8314</v>
      </c>
      <c r="S216" s="11">
        <f t="shared" si="14"/>
        <v>42009.64061342593</v>
      </c>
      <c r="T216" s="11">
        <f t="shared" si="15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6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7">
        <f t="shared" si="12"/>
        <v>2.2727272727272726E-3</v>
      </c>
      <c r="P217" s="9">
        <f t="shared" si="13"/>
        <v>10</v>
      </c>
      <c r="Q217" t="s">
        <v>8310</v>
      </c>
      <c r="R217" t="s">
        <v>8314</v>
      </c>
      <c r="S217" s="11">
        <f t="shared" si="14"/>
        <v>42375.230115740742</v>
      </c>
      <c r="T217" s="11">
        <f t="shared" si="15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 s="6">
        <v>50000</v>
      </c>
      <c r="E218" s="6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7">
        <f t="shared" si="12"/>
        <v>0.55698440000000005</v>
      </c>
      <c r="P218" s="9">
        <f t="shared" si="13"/>
        <v>331.53833333333336</v>
      </c>
      <c r="Q218" t="s">
        <v>8310</v>
      </c>
      <c r="R218" t="s">
        <v>8314</v>
      </c>
      <c r="S218" s="11">
        <f t="shared" si="14"/>
        <v>42066.958761574075</v>
      </c>
      <c r="T218" s="11">
        <f t="shared" si="15"/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 s="6">
        <v>100000</v>
      </c>
      <c r="E219" s="6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7">
        <f t="shared" si="12"/>
        <v>0.11942999999999999</v>
      </c>
      <c r="P219" s="9">
        <f t="shared" si="13"/>
        <v>314.28947368421052</v>
      </c>
      <c r="Q219" t="s">
        <v>8310</v>
      </c>
      <c r="R219" t="s">
        <v>8314</v>
      </c>
      <c r="S219" s="11">
        <f t="shared" si="14"/>
        <v>41970.64061342593</v>
      </c>
      <c r="T219" s="11">
        <f t="shared" si="15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 s="6">
        <v>5000</v>
      </c>
      <c r="E220" s="6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7">
        <f t="shared" si="12"/>
        <v>0.02</v>
      </c>
      <c r="P220" s="9">
        <f t="shared" si="13"/>
        <v>100</v>
      </c>
      <c r="Q220" t="s">
        <v>8310</v>
      </c>
      <c r="R220" t="s">
        <v>8314</v>
      </c>
      <c r="S220" s="11">
        <f t="shared" si="14"/>
        <v>42079.628344907411</v>
      </c>
      <c r="T220" s="11">
        <f t="shared" si="15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 s="6">
        <v>50000</v>
      </c>
      <c r="E221" s="6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7">
        <f t="shared" si="12"/>
        <v>0.17630000000000001</v>
      </c>
      <c r="P221" s="9">
        <f t="shared" si="13"/>
        <v>115.98684210526316</v>
      </c>
      <c r="Q221" t="s">
        <v>8310</v>
      </c>
      <c r="R221" t="s">
        <v>8314</v>
      </c>
      <c r="S221" s="11">
        <f t="shared" si="14"/>
        <v>42429.326678240745</v>
      </c>
      <c r="T221" s="11">
        <f t="shared" si="15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 s="6">
        <v>50000</v>
      </c>
      <c r="E222" s="6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7">
        <f t="shared" si="12"/>
        <v>7.1999999999999998E-3</v>
      </c>
      <c r="P222" s="9">
        <f t="shared" si="13"/>
        <v>120</v>
      </c>
      <c r="Q222" t="s">
        <v>8310</v>
      </c>
      <c r="R222" t="s">
        <v>8314</v>
      </c>
      <c r="S222" s="11">
        <f t="shared" si="14"/>
        <v>42195.643865740742</v>
      </c>
      <c r="T222" s="11">
        <f t="shared" si="15"/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 s="6">
        <v>50000</v>
      </c>
      <c r="E223" s="6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7">
        <f t="shared" si="12"/>
        <v>0</v>
      </c>
      <c r="P223" s="9" t="e">
        <f t="shared" si="13"/>
        <v>#DIV/0!</v>
      </c>
      <c r="Q223" t="s">
        <v>8310</v>
      </c>
      <c r="R223" t="s">
        <v>8314</v>
      </c>
      <c r="S223" s="11">
        <f t="shared" si="14"/>
        <v>42031.837546296301</v>
      </c>
      <c r="T223" s="11">
        <f t="shared" si="15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 s="6">
        <v>1000</v>
      </c>
      <c r="E224" s="6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7">
        <f t="shared" si="12"/>
        <v>0.13</v>
      </c>
      <c r="P224" s="9">
        <f t="shared" si="13"/>
        <v>65</v>
      </c>
      <c r="Q224" t="s">
        <v>8310</v>
      </c>
      <c r="R224" t="s">
        <v>8314</v>
      </c>
      <c r="S224" s="11">
        <f t="shared" si="14"/>
        <v>42031.769884259258</v>
      </c>
      <c r="T224" s="11">
        <f t="shared" si="15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 s="6">
        <v>1500000</v>
      </c>
      <c r="E225" s="6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7">
        <f t="shared" si="12"/>
        <v>0</v>
      </c>
      <c r="P225" s="9" t="e">
        <f t="shared" si="13"/>
        <v>#DIV/0!</v>
      </c>
      <c r="Q225" t="s">
        <v>8310</v>
      </c>
      <c r="R225" t="s">
        <v>8314</v>
      </c>
      <c r="S225" s="11">
        <f t="shared" si="14"/>
        <v>42482.048032407409</v>
      </c>
      <c r="T225" s="11">
        <f t="shared" si="15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 s="6">
        <v>6000000</v>
      </c>
      <c r="E226" s="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7">
        <f t="shared" si="12"/>
        <v>0</v>
      </c>
      <c r="P226" s="9" t="e">
        <f t="shared" si="13"/>
        <v>#DIV/0!</v>
      </c>
      <c r="Q226" t="s">
        <v>8310</v>
      </c>
      <c r="R226" t="s">
        <v>8314</v>
      </c>
      <c r="S226" s="11">
        <f t="shared" si="14"/>
        <v>42135.235254629632</v>
      </c>
      <c r="T226" s="11">
        <f t="shared" si="15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 s="6">
        <v>200</v>
      </c>
      <c r="E227" s="6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7">
        <f t="shared" si="12"/>
        <v>0</v>
      </c>
      <c r="P227" s="9" t="e">
        <f t="shared" si="13"/>
        <v>#DIV/0!</v>
      </c>
      <c r="Q227" t="s">
        <v>8310</v>
      </c>
      <c r="R227" t="s">
        <v>8314</v>
      </c>
      <c r="S227" s="11">
        <f t="shared" si="14"/>
        <v>42438.961273148147</v>
      </c>
      <c r="T227" s="11">
        <f t="shared" si="15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6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7">
        <f t="shared" si="12"/>
        <v>8.6206896551724137E-3</v>
      </c>
      <c r="P228" s="9">
        <f t="shared" si="13"/>
        <v>125</v>
      </c>
      <c r="Q228" t="s">
        <v>8310</v>
      </c>
      <c r="R228" t="s">
        <v>8314</v>
      </c>
      <c r="S228" s="11">
        <f t="shared" si="14"/>
        <v>42106.666018518517</v>
      </c>
      <c r="T228" s="11">
        <f t="shared" si="15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 s="6">
        <v>28000</v>
      </c>
      <c r="E229" s="6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7">
        <f t="shared" si="12"/>
        <v>0</v>
      </c>
      <c r="P229" s="9" t="e">
        <f t="shared" si="13"/>
        <v>#DIV/0!</v>
      </c>
      <c r="Q229" t="s">
        <v>8310</v>
      </c>
      <c r="R229" t="s">
        <v>8314</v>
      </c>
      <c r="S229" s="11">
        <f t="shared" si="14"/>
        <v>42164.893993055557</v>
      </c>
      <c r="T229" s="11">
        <f t="shared" si="15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6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7">
        <f t="shared" si="12"/>
        <v>0</v>
      </c>
      <c r="P230" s="9" t="e">
        <f t="shared" si="13"/>
        <v>#DIV/0!</v>
      </c>
      <c r="Q230" t="s">
        <v>8310</v>
      </c>
      <c r="R230" t="s">
        <v>8314</v>
      </c>
      <c r="S230" s="11">
        <f t="shared" si="14"/>
        <v>42096.686400462961</v>
      </c>
      <c r="T230" s="11">
        <f t="shared" si="15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 s="6">
        <v>3000</v>
      </c>
      <c r="E231" s="6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7">
        <f t="shared" si="12"/>
        <v>0</v>
      </c>
      <c r="P231" s="9" t="e">
        <f t="shared" si="13"/>
        <v>#DIV/0!</v>
      </c>
      <c r="Q231" t="s">
        <v>8310</v>
      </c>
      <c r="R231" t="s">
        <v>8314</v>
      </c>
      <c r="S231" s="11">
        <f t="shared" si="14"/>
        <v>42383.933993055558</v>
      </c>
      <c r="T231" s="11">
        <f t="shared" si="15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 s="6">
        <v>15000</v>
      </c>
      <c r="E232" s="6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7">
        <f t="shared" si="12"/>
        <v>4.0000000000000001E-3</v>
      </c>
      <c r="P232" s="9">
        <f t="shared" si="13"/>
        <v>30</v>
      </c>
      <c r="Q232" t="s">
        <v>8310</v>
      </c>
      <c r="R232" t="s">
        <v>8314</v>
      </c>
      <c r="S232" s="11">
        <f t="shared" si="14"/>
        <v>42129.777210648142</v>
      </c>
      <c r="T232" s="11">
        <f t="shared" si="15"/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 s="6">
        <v>1500000</v>
      </c>
      <c r="E233" s="6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7">
        <f t="shared" si="12"/>
        <v>0</v>
      </c>
      <c r="P233" s="9" t="e">
        <f t="shared" si="13"/>
        <v>#DIV/0!</v>
      </c>
      <c r="Q233" t="s">
        <v>8310</v>
      </c>
      <c r="R233" t="s">
        <v>8314</v>
      </c>
      <c r="S233" s="11">
        <f t="shared" si="14"/>
        <v>42341.958923611113</v>
      </c>
      <c r="T233" s="11">
        <f t="shared" si="15"/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6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7">
        <f t="shared" si="12"/>
        <v>2.75E-2</v>
      </c>
      <c r="P234" s="9">
        <f t="shared" si="13"/>
        <v>15.714285714285714</v>
      </c>
      <c r="Q234" t="s">
        <v>8310</v>
      </c>
      <c r="R234" t="s">
        <v>8314</v>
      </c>
      <c r="S234" s="11">
        <f t="shared" si="14"/>
        <v>42032.82576388889</v>
      </c>
      <c r="T234" s="11">
        <f t="shared" si="15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 s="6">
        <v>350000</v>
      </c>
      <c r="E235" s="6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7">
        <f t="shared" si="12"/>
        <v>0</v>
      </c>
      <c r="P235" s="9" t="e">
        <f t="shared" si="13"/>
        <v>#DIV/0!</v>
      </c>
      <c r="Q235" t="s">
        <v>8310</v>
      </c>
      <c r="R235" t="s">
        <v>8314</v>
      </c>
      <c r="S235" s="11">
        <f t="shared" si="14"/>
        <v>42612.911712962959</v>
      </c>
      <c r="T235" s="11">
        <f t="shared" si="15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 s="6">
        <v>1000</v>
      </c>
      <c r="E236" s="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7">
        <f t="shared" si="12"/>
        <v>0.40100000000000002</v>
      </c>
      <c r="P236" s="9">
        <f t="shared" si="13"/>
        <v>80.2</v>
      </c>
      <c r="Q236" t="s">
        <v>8310</v>
      </c>
      <c r="R236" t="s">
        <v>8314</v>
      </c>
      <c r="S236" s="11">
        <f t="shared" si="14"/>
        <v>42136.035405092596</v>
      </c>
      <c r="T236" s="11">
        <f t="shared" si="15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 s="6">
        <v>10000</v>
      </c>
      <c r="E237" s="6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7">
        <f t="shared" si="12"/>
        <v>0</v>
      </c>
      <c r="P237" s="9" t="e">
        <f t="shared" si="13"/>
        <v>#DIV/0!</v>
      </c>
      <c r="Q237" t="s">
        <v>8310</v>
      </c>
      <c r="R237" t="s">
        <v>8314</v>
      </c>
      <c r="S237" s="11">
        <f t="shared" si="14"/>
        <v>42164.908530092594</v>
      </c>
      <c r="T237" s="11">
        <f t="shared" si="15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 s="6">
        <v>150000</v>
      </c>
      <c r="E238" s="6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7">
        <f t="shared" si="12"/>
        <v>0</v>
      </c>
      <c r="P238" s="9" t="e">
        <f t="shared" si="13"/>
        <v>#DIV/0!</v>
      </c>
      <c r="Q238" t="s">
        <v>8310</v>
      </c>
      <c r="R238" t="s">
        <v>8314</v>
      </c>
      <c r="S238" s="11">
        <f t="shared" si="14"/>
        <v>42321.08447916666</v>
      </c>
      <c r="T238" s="11">
        <f t="shared" si="15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 s="6">
        <v>15000</v>
      </c>
      <c r="E239" s="6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7">
        <f t="shared" si="12"/>
        <v>3.3333333333333335E-3</v>
      </c>
      <c r="P239" s="9">
        <f t="shared" si="13"/>
        <v>50</v>
      </c>
      <c r="Q239" t="s">
        <v>8310</v>
      </c>
      <c r="R239" t="s">
        <v>8314</v>
      </c>
      <c r="S239" s="11">
        <f t="shared" si="14"/>
        <v>42377.577187499999</v>
      </c>
      <c r="T239" s="11">
        <f t="shared" si="15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 s="6">
        <v>26000</v>
      </c>
      <c r="E240" s="6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7">
        <f t="shared" si="12"/>
        <v>0</v>
      </c>
      <c r="P240" s="9" t="e">
        <f t="shared" si="13"/>
        <v>#DIV/0!</v>
      </c>
      <c r="Q240" t="s">
        <v>8310</v>
      </c>
      <c r="R240" t="s">
        <v>8314</v>
      </c>
      <c r="S240" s="11">
        <f t="shared" si="14"/>
        <v>42713.962499999994</v>
      </c>
      <c r="T240" s="11">
        <f t="shared" si="15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 s="6">
        <v>1000</v>
      </c>
      <c r="E241" s="6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7">
        <f t="shared" si="12"/>
        <v>0.25</v>
      </c>
      <c r="P241" s="9">
        <f t="shared" si="13"/>
        <v>50</v>
      </c>
      <c r="Q241" t="s">
        <v>8310</v>
      </c>
      <c r="R241" t="s">
        <v>8314</v>
      </c>
      <c r="S241" s="11">
        <f t="shared" si="14"/>
        <v>42297.110300925924</v>
      </c>
      <c r="T241" s="11">
        <f t="shared" si="15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 s="6">
        <v>15000</v>
      </c>
      <c r="E242" s="6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7">
        <f t="shared" si="12"/>
        <v>1.0763413333333334</v>
      </c>
      <c r="P242" s="9">
        <f t="shared" si="13"/>
        <v>117.84759124087591</v>
      </c>
      <c r="Q242" t="s">
        <v>8310</v>
      </c>
      <c r="R242" t="s">
        <v>8315</v>
      </c>
      <c r="S242" s="11">
        <f t="shared" si="14"/>
        <v>41354.708460648151</v>
      </c>
      <c r="T242" s="11">
        <f t="shared" si="15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 s="6">
        <v>36400</v>
      </c>
      <c r="E243" s="6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7">
        <f t="shared" si="12"/>
        <v>1.1263736263736264</v>
      </c>
      <c r="P243" s="9">
        <f t="shared" si="13"/>
        <v>109.04255319148936</v>
      </c>
      <c r="Q243" t="s">
        <v>8310</v>
      </c>
      <c r="R243" t="s">
        <v>8315</v>
      </c>
      <c r="S243" s="11">
        <f t="shared" si="14"/>
        <v>41949.697962962964</v>
      </c>
      <c r="T243" s="11">
        <f t="shared" si="15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 s="6">
        <v>13000</v>
      </c>
      <c r="E244" s="6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7">
        <f t="shared" si="12"/>
        <v>1.1346153846153846</v>
      </c>
      <c r="P244" s="9">
        <f t="shared" si="13"/>
        <v>73.019801980198025</v>
      </c>
      <c r="Q244" t="s">
        <v>8310</v>
      </c>
      <c r="R244" t="s">
        <v>8315</v>
      </c>
      <c r="S244" s="11">
        <f t="shared" si="14"/>
        <v>40862.492939814816</v>
      </c>
      <c r="T244" s="11">
        <f t="shared" si="15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 s="6">
        <v>25000</v>
      </c>
      <c r="E245" s="6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7">
        <f t="shared" si="12"/>
        <v>1.0259199999999999</v>
      </c>
      <c r="P245" s="9">
        <f t="shared" si="13"/>
        <v>78.195121951219505</v>
      </c>
      <c r="Q245" t="s">
        <v>8310</v>
      </c>
      <c r="R245" t="s">
        <v>8315</v>
      </c>
      <c r="S245" s="11">
        <f t="shared" si="14"/>
        <v>41662.047500000001</v>
      </c>
      <c r="T245" s="11">
        <f t="shared" si="15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 s="6">
        <v>3500</v>
      </c>
      <c r="E246" s="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7">
        <f t="shared" si="12"/>
        <v>1.1375714285714287</v>
      </c>
      <c r="P246" s="9">
        <f t="shared" si="13"/>
        <v>47.398809523809526</v>
      </c>
      <c r="Q246" t="s">
        <v>8310</v>
      </c>
      <c r="R246" t="s">
        <v>8315</v>
      </c>
      <c r="S246" s="11">
        <f t="shared" si="14"/>
        <v>40213.323599537034</v>
      </c>
      <c r="T246" s="11">
        <f t="shared" si="15"/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 s="6">
        <v>5000</v>
      </c>
      <c r="E247" s="6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7">
        <f t="shared" si="12"/>
        <v>1.0371999999999999</v>
      </c>
      <c r="P247" s="9">
        <f t="shared" si="13"/>
        <v>54.020833333333336</v>
      </c>
      <c r="Q247" t="s">
        <v>8310</v>
      </c>
      <c r="R247" t="s">
        <v>8315</v>
      </c>
      <c r="S247" s="11">
        <f t="shared" si="14"/>
        <v>41107.053067129629</v>
      </c>
      <c r="T247" s="11">
        <f t="shared" si="15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 s="6">
        <v>5000</v>
      </c>
      <c r="E248" s="6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7">
        <f t="shared" si="12"/>
        <v>3.0546000000000002</v>
      </c>
      <c r="P248" s="9">
        <f t="shared" si="13"/>
        <v>68.488789237668158</v>
      </c>
      <c r="Q248" t="s">
        <v>8310</v>
      </c>
      <c r="R248" t="s">
        <v>8315</v>
      </c>
      <c r="S248" s="11">
        <f t="shared" si="14"/>
        <v>40480.363483796296</v>
      </c>
      <c r="T248" s="11">
        <f t="shared" si="15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 s="6">
        <v>5000</v>
      </c>
      <c r="E249" s="6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7">
        <f t="shared" si="12"/>
        <v>1.341</v>
      </c>
      <c r="P249" s="9">
        <f t="shared" si="13"/>
        <v>108.14516129032258</v>
      </c>
      <c r="Q249" t="s">
        <v>8310</v>
      </c>
      <c r="R249" t="s">
        <v>8315</v>
      </c>
      <c r="S249" s="11">
        <f t="shared" si="14"/>
        <v>40430.604328703703</v>
      </c>
      <c r="T249" s="11">
        <f t="shared" si="15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 s="6">
        <v>85000</v>
      </c>
      <c r="E250" s="6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7">
        <f t="shared" si="12"/>
        <v>1.0133294117647058</v>
      </c>
      <c r="P250" s="9">
        <f t="shared" si="13"/>
        <v>589.95205479452056</v>
      </c>
      <c r="Q250" t="s">
        <v>8310</v>
      </c>
      <c r="R250" t="s">
        <v>8315</v>
      </c>
      <c r="S250" s="11">
        <f t="shared" si="14"/>
        <v>40870.774409722224</v>
      </c>
      <c r="T250" s="11">
        <f t="shared" si="15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 s="6">
        <v>10000</v>
      </c>
      <c r="E251" s="6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7">
        <f t="shared" si="12"/>
        <v>1.1292</v>
      </c>
      <c r="P251" s="9">
        <f t="shared" si="13"/>
        <v>48.051063829787232</v>
      </c>
      <c r="Q251" t="s">
        <v>8310</v>
      </c>
      <c r="R251" t="s">
        <v>8315</v>
      </c>
      <c r="S251" s="11">
        <f t="shared" si="14"/>
        <v>40332.923842592594</v>
      </c>
      <c r="T251" s="11">
        <f t="shared" si="15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 s="6">
        <v>30000</v>
      </c>
      <c r="E252" s="6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7">
        <f t="shared" si="12"/>
        <v>1.0558333333333334</v>
      </c>
      <c r="P252" s="9">
        <f t="shared" si="13"/>
        <v>72.482837528604122</v>
      </c>
      <c r="Q252" t="s">
        <v>8310</v>
      </c>
      <c r="R252" t="s">
        <v>8315</v>
      </c>
      <c r="S252" s="11">
        <f t="shared" si="14"/>
        <v>41401.565868055557</v>
      </c>
      <c r="T252" s="11">
        <f t="shared" si="15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 s="6">
        <v>3500</v>
      </c>
      <c r="E253" s="6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7">
        <f t="shared" si="12"/>
        <v>1.2557142857142858</v>
      </c>
      <c r="P253" s="9">
        <f t="shared" si="13"/>
        <v>57.077922077922075</v>
      </c>
      <c r="Q253" t="s">
        <v>8310</v>
      </c>
      <c r="R253" t="s">
        <v>8315</v>
      </c>
      <c r="S253" s="11">
        <f t="shared" si="14"/>
        <v>41013.787569444445</v>
      </c>
      <c r="T253" s="11">
        <f t="shared" si="15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 s="6">
        <v>5000</v>
      </c>
      <c r="E254" s="6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7">
        <f t="shared" si="12"/>
        <v>1.8455999999999999</v>
      </c>
      <c r="P254" s="9">
        <f t="shared" si="13"/>
        <v>85.444444444444443</v>
      </c>
      <c r="Q254" t="s">
        <v>8310</v>
      </c>
      <c r="R254" t="s">
        <v>8315</v>
      </c>
      <c r="S254" s="11">
        <f t="shared" si="14"/>
        <v>40266.662708333337</v>
      </c>
      <c r="T254" s="11">
        <f t="shared" si="15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 s="6">
        <v>1500</v>
      </c>
      <c r="E255" s="6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7">
        <f t="shared" si="12"/>
        <v>1.0073333333333334</v>
      </c>
      <c r="P255" s="9">
        <f t="shared" si="13"/>
        <v>215.85714285714286</v>
      </c>
      <c r="Q255" t="s">
        <v>8310</v>
      </c>
      <c r="R255" t="s">
        <v>8315</v>
      </c>
      <c r="S255" s="11">
        <f t="shared" si="14"/>
        <v>40924.650868055556</v>
      </c>
      <c r="T255" s="11">
        <f t="shared" si="15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 s="6">
        <v>24000</v>
      </c>
      <c r="E256" s="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7">
        <f t="shared" si="12"/>
        <v>1.1694724999999999</v>
      </c>
      <c r="P256" s="9">
        <f t="shared" si="13"/>
        <v>89.38643312101911</v>
      </c>
      <c r="Q256" t="s">
        <v>8310</v>
      </c>
      <c r="R256" t="s">
        <v>8315</v>
      </c>
      <c r="S256" s="11">
        <f t="shared" si="14"/>
        <v>42263.952662037031</v>
      </c>
      <c r="T256" s="11">
        <f t="shared" si="15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 s="6">
        <v>8000</v>
      </c>
      <c r="E257" s="6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7">
        <f t="shared" si="12"/>
        <v>1.0673325</v>
      </c>
      <c r="P257" s="9">
        <f t="shared" si="13"/>
        <v>45.418404255319146</v>
      </c>
      <c r="Q257" t="s">
        <v>8310</v>
      </c>
      <c r="R257" t="s">
        <v>8315</v>
      </c>
      <c r="S257" s="11">
        <f t="shared" si="14"/>
        <v>40588.526412037041</v>
      </c>
      <c r="T257" s="11">
        <f t="shared" si="15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 s="6">
        <v>13000</v>
      </c>
      <c r="E258" s="6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7">
        <f t="shared" si="12"/>
        <v>1.391</v>
      </c>
      <c r="P258" s="9">
        <f t="shared" si="13"/>
        <v>65.756363636363631</v>
      </c>
      <c r="Q258" t="s">
        <v>8310</v>
      </c>
      <c r="R258" t="s">
        <v>8315</v>
      </c>
      <c r="S258" s="11">
        <f t="shared" si="14"/>
        <v>41319.769293981481</v>
      </c>
      <c r="T258" s="11">
        <f t="shared" si="15"/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 s="6">
        <v>35000</v>
      </c>
      <c r="E259" s="6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7">
        <f t="shared" ref="O259:O322" si="16">E259/D259</f>
        <v>1.0672648571428571</v>
      </c>
      <c r="P259" s="9">
        <f t="shared" ref="P259:P322" si="17">E259/L259</f>
        <v>66.70405357142856</v>
      </c>
      <c r="Q259" t="s">
        <v>8310</v>
      </c>
      <c r="R259" t="s">
        <v>8315</v>
      </c>
      <c r="S259" s="11">
        <f t="shared" ref="S259:S322" si="18">(((J259/60)/60)/24)+DATE(1970,1,1)</f>
        <v>42479.626875000002</v>
      </c>
      <c r="T259" s="11">
        <f t="shared" ref="T259:T322" si="19">(((I259/60)/60)/24)+DATE(1970,1,1)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 s="6">
        <v>30000</v>
      </c>
      <c r="E260" s="6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7">
        <f t="shared" si="16"/>
        <v>1.9114</v>
      </c>
      <c r="P260" s="9">
        <f t="shared" si="17"/>
        <v>83.345930232558146</v>
      </c>
      <c r="Q260" t="s">
        <v>8310</v>
      </c>
      <c r="R260" t="s">
        <v>8315</v>
      </c>
      <c r="S260" s="11">
        <f t="shared" si="18"/>
        <v>40682.051689814813</v>
      </c>
      <c r="T260" s="11">
        <f t="shared" si="19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 s="6">
        <v>75000</v>
      </c>
      <c r="E261" s="6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7">
        <f t="shared" si="16"/>
        <v>1.3193789333333332</v>
      </c>
      <c r="P261" s="9">
        <f t="shared" si="17"/>
        <v>105.04609341825902</v>
      </c>
      <c r="Q261" t="s">
        <v>8310</v>
      </c>
      <c r="R261" t="s">
        <v>8315</v>
      </c>
      <c r="S261" s="11">
        <f t="shared" si="18"/>
        <v>42072.738067129627</v>
      </c>
      <c r="T261" s="11">
        <f t="shared" si="19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 s="6">
        <v>10000</v>
      </c>
      <c r="E262" s="6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7">
        <f t="shared" si="16"/>
        <v>1.0640000000000001</v>
      </c>
      <c r="P262" s="9">
        <f t="shared" si="17"/>
        <v>120.90909090909091</v>
      </c>
      <c r="Q262" t="s">
        <v>8310</v>
      </c>
      <c r="R262" t="s">
        <v>8315</v>
      </c>
      <c r="S262" s="11">
        <f t="shared" si="18"/>
        <v>40330.755543981482</v>
      </c>
      <c r="T262" s="11">
        <f t="shared" si="19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 s="6">
        <v>20000</v>
      </c>
      <c r="E263" s="6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7">
        <f t="shared" si="16"/>
        <v>1.0740000000000001</v>
      </c>
      <c r="P263" s="9">
        <f t="shared" si="17"/>
        <v>97.63636363636364</v>
      </c>
      <c r="Q263" t="s">
        <v>8310</v>
      </c>
      <c r="R263" t="s">
        <v>8315</v>
      </c>
      <c r="S263" s="11">
        <f t="shared" si="18"/>
        <v>41017.885462962964</v>
      </c>
      <c r="T263" s="11">
        <f t="shared" si="19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 s="6">
        <v>2500</v>
      </c>
      <c r="E264" s="6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7">
        <f t="shared" si="16"/>
        <v>2.4</v>
      </c>
      <c r="P264" s="9">
        <f t="shared" si="17"/>
        <v>41.379310344827587</v>
      </c>
      <c r="Q264" t="s">
        <v>8310</v>
      </c>
      <c r="R264" t="s">
        <v>8315</v>
      </c>
      <c r="S264" s="11">
        <f t="shared" si="18"/>
        <v>40555.24800925926</v>
      </c>
      <c r="T264" s="11">
        <f t="shared" si="19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 s="6">
        <v>25000</v>
      </c>
      <c r="E265" s="6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7">
        <f t="shared" si="16"/>
        <v>1.1808107999999999</v>
      </c>
      <c r="P265" s="9">
        <f t="shared" si="17"/>
        <v>30.654485981308412</v>
      </c>
      <c r="Q265" t="s">
        <v>8310</v>
      </c>
      <c r="R265" t="s">
        <v>8315</v>
      </c>
      <c r="S265" s="11">
        <f t="shared" si="18"/>
        <v>41149.954791666663</v>
      </c>
      <c r="T265" s="11">
        <f t="shared" si="19"/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 s="6">
        <v>5000</v>
      </c>
      <c r="E266" s="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7">
        <f t="shared" si="16"/>
        <v>1.1819999999999999</v>
      </c>
      <c r="P266" s="9">
        <f t="shared" si="17"/>
        <v>64.945054945054949</v>
      </c>
      <c r="Q266" t="s">
        <v>8310</v>
      </c>
      <c r="R266" t="s">
        <v>8315</v>
      </c>
      <c r="S266" s="11">
        <f t="shared" si="18"/>
        <v>41010.620312500003</v>
      </c>
      <c r="T266" s="11">
        <f t="shared" si="19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 s="6">
        <v>5000</v>
      </c>
      <c r="E267" s="6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7">
        <f t="shared" si="16"/>
        <v>1.111</v>
      </c>
      <c r="P267" s="9">
        <f t="shared" si="17"/>
        <v>95.775862068965523</v>
      </c>
      <c r="Q267" t="s">
        <v>8310</v>
      </c>
      <c r="R267" t="s">
        <v>8315</v>
      </c>
      <c r="S267" s="11">
        <f t="shared" si="18"/>
        <v>40267.245717592588</v>
      </c>
      <c r="T267" s="11">
        <f t="shared" si="19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 s="6">
        <v>1000</v>
      </c>
      <c r="E268" s="6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7">
        <f t="shared" si="16"/>
        <v>1.4550000000000001</v>
      </c>
      <c r="P268" s="9">
        <f t="shared" si="17"/>
        <v>40.416666666666664</v>
      </c>
      <c r="Q268" t="s">
        <v>8310</v>
      </c>
      <c r="R268" t="s">
        <v>8315</v>
      </c>
      <c r="S268" s="11">
        <f t="shared" si="18"/>
        <v>40205.174849537041</v>
      </c>
      <c r="T268" s="11">
        <f t="shared" si="19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6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7">
        <f t="shared" si="16"/>
        <v>1.3162883248730965</v>
      </c>
      <c r="P269" s="9">
        <f t="shared" si="17"/>
        <v>78.578424242424248</v>
      </c>
      <c r="Q269" t="s">
        <v>8310</v>
      </c>
      <c r="R269" t="s">
        <v>8315</v>
      </c>
      <c r="S269" s="11">
        <f t="shared" si="18"/>
        <v>41785.452534722222</v>
      </c>
      <c r="T269" s="11">
        <f t="shared" si="19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 s="6">
        <v>5000</v>
      </c>
      <c r="E270" s="6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7">
        <f t="shared" si="16"/>
        <v>1.1140000000000001</v>
      </c>
      <c r="P270" s="9">
        <f t="shared" si="17"/>
        <v>50.18018018018018</v>
      </c>
      <c r="Q270" t="s">
        <v>8310</v>
      </c>
      <c r="R270" t="s">
        <v>8315</v>
      </c>
      <c r="S270" s="11">
        <f t="shared" si="18"/>
        <v>40809.15252314815</v>
      </c>
      <c r="T270" s="11">
        <f t="shared" si="19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 s="6">
        <v>100000</v>
      </c>
      <c r="E271" s="6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7">
        <f t="shared" si="16"/>
        <v>1.4723377</v>
      </c>
      <c r="P271" s="9">
        <f t="shared" si="17"/>
        <v>92.251735588972423</v>
      </c>
      <c r="Q271" t="s">
        <v>8310</v>
      </c>
      <c r="R271" t="s">
        <v>8315</v>
      </c>
      <c r="S271" s="11">
        <f t="shared" si="18"/>
        <v>42758.197013888886</v>
      </c>
      <c r="T271" s="11">
        <f t="shared" si="19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 s="6">
        <v>2300</v>
      </c>
      <c r="E272" s="6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7">
        <f t="shared" si="16"/>
        <v>1.5260869565217392</v>
      </c>
      <c r="P272" s="9">
        <f t="shared" si="17"/>
        <v>57.540983606557376</v>
      </c>
      <c r="Q272" t="s">
        <v>8310</v>
      </c>
      <c r="R272" t="s">
        <v>8315</v>
      </c>
      <c r="S272" s="11">
        <f t="shared" si="18"/>
        <v>40637.866550925923</v>
      </c>
      <c r="T272" s="11">
        <f t="shared" si="19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 s="6">
        <v>30000</v>
      </c>
      <c r="E273" s="6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7">
        <f t="shared" si="16"/>
        <v>1.0468</v>
      </c>
      <c r="P273" s="9">
        <f t="shared" si="17"/>
        <v>109.42160278745645</v>
      </c>
      <c r="Q273" t="s">
        <v>8310</v>
      </c>
      <c r="R273" t="s">
        <v>8315</v>
      </c>
      <c r="S273" s="11">
        <f t="shared" si="18"/>
        <v>41612.10024305556</v>
      </c>
      <c r="T273" s="11">
        <f t="shared" si="19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 s="6">
        <v>3000</v>
      </c>
      <c r="E274" s="6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7">
        <f t="shared" si="16"/>
        <v>1.7743366666666667</v>
      </c>
      <c r="P274" s="9">
        <f t="shared" si="17"/>
        <v>81.892461538461546</v>
      </c>
      <c r="Q274" t="s">
        <v>8310</v>
      </c>
      <c r="R274" t="s">
        <v>8315</v>
      </c>
      <c r="S274" s="11">
        <f t="shared" si="18"/>
        <v>40235.900358796294</v>
      </c>
      <c r="T274" s="11">
        <f t="shared" si="19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 s="6">
        <v>5000</v>
      </c>
      <c r="E275" s="6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7">
        <f t="shared" si="16"/>
        <v>1.077758</v>
      </c>
      <c r="P275" s="9">
        <f t="shared" si="17"/>
        <v>45.667711864406776</v>
      </c>
      <c r="Q275" t="s">
        <v>8310</v>
      </c>
      <c r="R275" t="s">
        <v>8315</v>
      </c>
      <c r="S275" s="11">
        <f t="shared" si="18"/>
        <v>40697.498449074075</v>
      </c>
      <c r="T275" s="11">
        <f t="shared" si="19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 s="6">
        <v>4000</v>
      </c>
      <c r="E276" s="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7">
        <f t="shared" si="16"/>
        <v>1.56</v>
      </c>
      <c r="P276" s="9">
        <f t="shared" si="17"/>
        <v>55.221238938053098</v>
      </c>
      <c r="Q276" t="s">
        <v>8310</v>
      </c>
      <c r="R276" t="s">
        <v>8315</v>
      </c>
      <c r="S276" s="11">
        <f t="shared" si="18"/>
        <v>40969.912372685183</v>
      </c>
      <c r="T276" s="11">
        <f t="shared" si="19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 s="6">
        <v>20000</v>
      </c>
      <c r="E277" s="6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7">
        <f t="shared" si="16"/>
        <v>1.08395</v>
      </c>
      <c r="P277" s="9">
        <f t="shared" si="17"/>
        <v>65.298192771084331</v>
      </c>
      <c r="Q277" t="s">
        <v>8310</v>
      </c>
      <c r="R277" t="s">
        <v>8315</v>
      </c>
      <c r="S277" s="11">
        <f t="shared" si="18"/>
        <v>41193.032013888893</v>
      </c>
      <c r="T277" s="11">
        <f t="shared" si="19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 s="6">
        <v>4000</v>
      </c>
      <c r="E278" s="6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7">
        <f t="shared" si="16"/>
        <v>1.476</v>
      </c>
      <c r="P278" s="9">
        <f t="shared" si="17"/>
        <v>95.225806451612897</v>
      </c>
      <c r="Q278" t="s">
        <v>8310</v>
      </c>
      <c r="R278" t="s">
        <v>8315</v>
      </c>
      <c r="S278" s="11">
        <f t="shared" si="18"/>
        <v>40967.081874999996</v>
      </c>
      <c r="T278" s="11">
        <f t="shared" si="19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 s="6">
        <v>65000</v>
      </c>
      <c r="E279" s="6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7">
        <f t="shared" si="16"/>
        <v>1.1038153846153846</v>
      </c>
      <c r="P279" s="9">
        <f t="shared" si="17"/>
        <v>75.444794952681391</v>
      </c>
      <c r="Q279" t="s">
        <v>8310</v>
      </c>
      <c r="R279" t="s">
        <v>8315</v>
      </c>
      <c r="S279" s="11">
        <f t="shared" si="18"/>
        <v>42117.891423611116</v>
      </c>
      <c r="T279" s="11">
        <f t="shared" si="19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 s="6">
        <v>27000</v>
      </c>
      <c r="E280" s="6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7">
        <f t="shared" si="16"/>
        <v>1.5034814814814814</v>
      </c>
      <c r="P280" s="9">
        <f t="shared" si="17"/>
        <v>97.816867469879512</v>
      </c>
      <c r="Q280" t="s">
        <v>8310</v>
      </c>
      <c r="R280" t="s">
        <v>8315</v>
      </c>
      <c r="S280" s="11">
        <f t="shared" si="18"/>
        <v>41164.040960648148</v>
      </c>
      <c r="T280" s="11">
        <f t="shared" si="19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 s="6">
        <v>17000</v>
      </c>
      <c r="E281" s="6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7">
        <f t="shared" si="16"/>
        <v>1.5731829411764706</v>
      </c>
      <c r="P281" s="9">
        <f t="shared" si="17"/>
        <v>87.685606557377056</v>
      </c>
      <c r="Q281" t="s">
        <v>8310</v>
      </c>
      <c r="R281" t="s">
        <v>8315</v>
      </c>
      <c r="S281" s="11">
        <f t="shared" si="18"/>
        <v>42759.244166666671</v>
      </c>
      <c r="T281" s="11">
        <f t="shared" si="19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 s="6">
        <v>75000</v>
      </c>
      <c r="E282" s="6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7">
        <f t="shared" si="16"/>
        <v>1.5614399999999999</v>
      </c>
      <c r="P282" s="9">
        <f t="shared" si="17"/>
        <v>54.748948106591868</v>
      </c>
      <c r="Q282" t="s">
        <v>8310</v>
      </c>
      <c r="R282" t="s">
        <v>8315</v>
      </c>
      <c r="S282" s="11">
        <f t="shared" si="18"/>
        <v>41744.590682870366</v>
      </c>
      <c r="T282" s="11">
        <f t="shared" si="19"/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 s="6">
        <v>5500</v>
      </c>
      <c r="E283" s="6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7">
        <f t="shared" si="16"/>
        <v>1.2058763636363636</v>
      </c>
      <c r="P283" s="9">
        <f t="shared" si="17"/>
        <v>83.953417721518989</v>
      </c>
      <c r="Q283" t="s">
        <v>8310</v>
      </c>
      <c r="R283" t="s">
        <v>8315</v>
      </c>
      <c r="S283" s="11">
        <f t="shared" si="18"/>
        <v>39950.163344907407</v>
      </c>
      <c r="T283" s="11">
        <f t="shared" si="19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 s="6">
        <v>45000</v>
      </c>
      <c r="E284" s="6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7">
        <f t="shared" si="16"/>
        <v>1.0118888888888888</v>
      </c>
      <c r="P284" s="9">
        <f t="shared" si="17"/>
        <v>254.38547486033519</v>
      </c>
      <c r="Q284" t="s">
        <v>8310</v>
      </c>
      <c r="R284" t="s">
        <v>8315</v>
      </c>
      <c r="S284" s="11">
        <f t="shared" si="18"/>
        <v>40194.920046296298</v>
      </c>
      <c r="T284" s="11">
        <f t="shared" si="19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 s="6">
        <v>18000</v>
      </c>
      <c r="E285" s="6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7">
        <f t="shared" si="16"/>
        <v>1.142725</v>
      </c>
      <c r="P285" s="9">
        <f t="shared" si="17"/>
        <v>101.8269801980198</v>
      </c>
      <c r="Q285" t="s">
        <v>8310</v>
      </c>
      <c r="R285" t="s">
        <v>8315</v>
      </c>
      <c r="S285" s="11">
        <f t="shared" si="18"/>
        <v>40675.71</v>
      </c>
      <c r="T285" s="11">
        <f t="shared" si="19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 s="6">
        <v>40000</v>
      </c>
      <c r="E286" s="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7">
        <f t="shared" si="16"/>
        <v>1.0462615</v>
      </c>
      <c r="P286" s="9">
        <f t="shared" si="17"/>
        <v>55.066394736842106</v>
      </c>
      <c r="Q286" t="s">
        <v>8310</v>
      </c>
      <c r="R286" t="s">
        <v>8315</v>
      </c>
      <c r="S286" s="11">
        <f t="shared" si="18"/>
        <v>40904.738194444442</v>
      </c>
      <c r="T286" s="11">
        <f t="shared" si="19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 s="6">
        <v>14000</v>
      </c>
      <c r="E287" s="6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7">
        <f t="shared" si="16"/>
        <v>2.2882507142857142</v>
      </c>
      <c r="P287" s="9">
        <f t="shared" si="17"/>
        <v>56.901438721136763</v>
      </c>
      <c r="Q287" t="s">
        <v>8310</v>
      </c>
      <c r="R287" t="s">
        <v>8315</v>
      </c>
      <c r="S287" s="11">
        <f t="shared" si="18"/>
        <v>41506.756111111114</v>
      </c>
      <c r="T287" s="11">
        <f t="shared" si="19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 s="6">
        <v>15000</v>
      </c>
      <c r="E288" s="6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7">
        <f t="shared" si="16"/>
        <v>1.0915333333333332</v>
      </c>
      <c r="P288" s="9">
        <f t="shared" si="17"/>
        <v>121.28148148148148</v>
      </c>
      <c r="Q288" t="s">
        <v>8310</v>
      </c>
      <c r="R288" t="s">
        <v>8315</v>
      </c>
      <c r="S288" s="11">
        <f t="shared" si="18"/>
        <v>41313.816249999996</v>
      </c>
      <c r="T288" s="11">
        <f t="shared" si="19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 s="6">
        <v>15000</v>
      </c>
      <c r="E289" s="6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7">
        <f t="shared" si="16"/>
        <v>1.7629999999999999</v>
      </c>
      <c r="P289" s="9">
        <f t="shared" si="17"/>
        <v>91.189655172413794</v>
      </c>
      <c r="Q289" t="s">
        <v>8310</v>
      </c>
      <c r="R289" t="s">
        <v>8315</v>
      </c>
      <c r="S289" s="11">
        <f t="shared" si="18"/>
        <v>41184.277986111112</v>
      </c>
      <c r="T289" s="11">
        <f t="shared" si="19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 s="6">
        <v>50000</v>
      </c>
      <c r="E290" s="6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7">
        <f t="shared" si="16"/>
        <v>1.0321061999999999</v>
      </c>
      <c r="P290" s="9">
        <f t="shared" si="17"/>
        <v>115.44812080536913</v>
      </c>
      <c r="Q290" t="s">
        <v>8310</v>
      </c>
      <c r="R290" t="s">
        <v>8315</v>
      </c>
      <c r="S290" s="11">
        <f t="shared" si="18"/>
        <v>41051.168900462959</v>
      </c>
      <c r="T290" s="11">
        <f t="shared" si="19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6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7">
        <f t="shared" si="16"/>
        <v>1.0482</v>
      </c>
      <c r="P291" s="9">
        <f t="shared" si="17"/>
        <v>67.771551724137936</v>
      </c>
      <c r="Q291" t="s">
        <v>8310</v>
      </c>
      <c r="R291" t="s">
        <v>8315</v>
      </c>
      <c r="S291" s="11">
        <f t="shared" si="18"/>
        <v>41550.456412037034</v>
      </c>
      <c r="T291" s="11">
        <f t="shared" si="19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 s="6">
        <v>4500</v>
      </c>
      <c r="E292" s="6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7">
        <f t="shared" si="16"/>
        <v>1.0668444444444445</v>
      </c>
      <c r="P292" s="9">
        <f t="shared" si="17"/>
        <v>28.576190476190476</v>
      </c>
      <c r="Q292" t="s">
        <v>8310</v>
      </c>
      <c r="R292" t="s">
        <v>8315</v>
      </c>
      <c r="S292" s="11">
        <f t="shared" si="18"/>
        <v>40526.36917824074</v>
      </c>
      <c r="T292" s="11">
        <f t="shared" si="19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 s="6">
        <v>5000</v>
      </c>
      <c r="E293" s="6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7">
        <f t="shared" si="16"/>
        <v>1.2001999999999999</v>
      </c>
      <c r="P293" s="9">
        <f t="shared" si="17"/>
        <v>46.8828125</v>
      </c>
      <c r="Q293" t="s">
        <v>8310</v>
      </c>
      <c r="R293" t="s">
        <v>8315</v>
      </c>
      <c r="S293" s="11">
        <f t="shared" si="18"/>
        <v>41376.769050925926</v>
      </c>
      <c r="T293" s="11">
        <f t="shared" si="19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 s="6">
        <v>75000</v>
      </c>
      <c r="E294" s="6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7">
        <f t="shared" si="16"/>
        <v>1.0150693333333334</v>
      </c>
      <c r="P294" s="9">
        <f t="shared" si="17"/>
        <v>154.42231237322514</v>
      </c>
      <c r="Q294" t="s">
        <v>8310</v>
      </c>
      <c r="R294" t="s">
        <v>8315</v>
      </c>
      <c r="S294" s="11">
        <f t="shared" si="18"/>
        <v>40812.803229166668</v>
      </c>
      <c r="T294" s="11">
        <f t="shared" si="19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 s="6">
        <v>26000</v>
      </c>
      <c r="E295" s="6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7">
        <f t="shared" si="16"/>
        <v>1.0138461538461538</v>
      </c>
      <c r="P295" s="9">
        <f t="shared" si="17"/>
        <v>201.22137404580153</v>
      </c>
      <c r="Q295" t="s">
        <v>8310</v>
      </c>
      <c r="R295" t="s">
        <v>8315</v>
      </c>
      <c r="S295" s="11">
        <f t="shared" si="18"/>
        <v>41719.667986111112</v>
      </c>
      <c r="T295" s="11">
        <f t="shared" si="19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 s="6">
        <v>5000</v>
      </c>
      <c r="E296" s="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7">
        <f t="shared" si="16"/>
        <v>1</v>
      </c>
      <c r="P296" s="9">
        <f t="shared" si="17"/>
        <v>100</v>
      </c>
      <c r="Q296" t="s">
        <v>8310</v>
      </c>
      <c r="R296" t="s">
        <v>8315</v>
      </c>
      <c r="S296" s="11">
        <f t="shared" si="18"/>
        <v>40343.084421296298</v>
      </c>
      <c r="T296" s="11">
        <f t="shared" si="19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 s="6">
        <v>50000</v>
      </c>
      <c r="E297" s="6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7">
        <f t="shared" si="16"/>
        <v>1.3310911999999999</v>
      </c>
      <c r="P297" s="9">
        <f t="shared" si="17"/>
        <v>100.08204511278196</v>
      </c>
      <c r="Q297" t="s">
        <v>8310</v>
      </c>
      <c r="R297" t="s">
        <v>8315</v>
      </c>
      <c r="S297" s="11">
        <f t="shared" si="18"/>
        <v>41519.004733796297</v>
      </c>
      <c r="T297" s="11">
        <f t="shared" si="19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 s="6">
        <v>25000</v>
      </c>
      <c r="E298" s="6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7">
        <f t="shared" si="16"/>
        <v>1.187262</v>
      </c>
      <c r="P298" s="9">
        <f t="shared" si="17"/>
        <v>230.08953488372092</v>
      </c>
      <c r="Q298" t="s">
        <v>8310</v>
      </c>
      <c r="R298" t="s">
        <v>8315</v>
      </c>
      <c r="S298" s="11">
        <f t="shared" si="18"/>
        <v>41134.475497685184</v>
      </c>
      <c r="T298" s="11">
        <f t="shared" si="19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 s="6">
        <v>20000</v>
      </c>
      <c r="E299" s="6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7">
        <f t="shared" si="16"/>
        <v>1.0064</v>
      </c>
      <c r="P299" s="9">
        <f t="shared" si="17"/>
        <v>141.74647887323943</v>
      </c>
      <c r="Q299" t="s">
        <v>8310</v>
      </c>
      <c r="R299" t="s">
        <v>8315</v>
      </c>
      <c r="S299" s="11">
        <f t="shared" si="18"/>
        <v>42089.72802083334</v>
      </c>
      <c r="T299" s="11">
        <f t="shared" si="19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 s="6">
        <v>126000</v>
      </c>
      <c r="E300" s="6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7">
        <f t="shared" si="16"/>
        <v>1.089324126984127</v>
      </c>
      <c r="P300" s="9">
        <f t="shared" si="17"/>
        <v>56.344351395730705</v>
      </c>
      <c r="Q300" t="s">
        <v>8310</v>
      </c>
      <c r="R300" t="s">
        <v>8315</v>
      </c>
      <c r="S300" s="11">
        <f t="shared" si="18"/>
        <v>41709.463518518518</v>
      </c>
      <c r="T300" s="11">
        <f t="shared" si="19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 s="6">
        <v>10000</v>
      </c>
      <c r="E301" s="6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7">
        <f t="shared" si="16"/>
        <v>1.789525</v>
      </c>
      <c r="P301" s="9">
        <f t="shared" si="17"/>
        <v>73.341188524590166</v>
      </c>
      <c r="Q301" t="s">
        <v>8310</v>
      </c>
      <c r="R301" t="s">
        <v>8315</v>
      </c>
      <c r="S301" s="11">
        <f t="shared" si="18"/>
        <v>40469.225231481483</v>
      </c>
      <c r="T301" s="11">
        <f t="shared" si="19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 s="6">
        <v>25000</v>
      </c>
      <c r="E302" s="6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7">
        <f t="shared" si="16"/>
        <v>1.0172264</v>
      </c>
      <c r="P302" s="9">
        <f t="shared" si="17"/>
        <v>85.337785234899329</v>
      </c>
      <c r="Q302" t="s">
        <v>8310</v>
      </c>
      <c r="R302" t="s">
        <v>8315</v>
      </c>
      <c r="S302" s="11">
        <f t="shared" si="18"/>
        <v>40626.959930555553</v>
      </c>
      <c r="T302" s="11">
        <f t="shared" si="19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 s="6">
        <v>13000</v>
      </c>
      <c r="E303" s="6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7">
        <f t="shared" si="16"/>
        <v>1.1873499999999999</v>
      </c>
      <c r="P303" s="9">
        <f t="shared" si="17"/>
        <v>61.496215139442228</v>
      </c>
      <c r="Q303" t="s">
        <v>8310</v>
      </c>
      <c r="R303" t="s">
        <v>8315</v>
      </c>
      <c r="S303" s="11">
        <f t="shared" si="18"/>
        <v>41312.737673611111</v>
      </c>
      <c r="T303" s="11">
        <f t="shared" si="19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 s="6">
        <v>10000</v>
      </c>
      <c r="E304" s="6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7">
        <f t="shared" si="16"/>
        <v>1.0045999999999999</v>
      </c>
      <c r="P304" s="9">
        <f t="shared" si="17"/>
        <v>93.018518518518519</v>
      </c>
      <c r="Q304" t="s">
        <v>8310</v>
      </c>
      <c r="R304" t="s">
        <v>8315</v>
      </c>
      <c r="S304" s="11">
        <f t="shared" si="18"/>
        <v>40933.856921296298</v>
      </c>
      <c r="T304" s="11">
        <f t="shared" si="19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 s="6">
        <v>3000</v>
      </c>
      <c r="E305" s="6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7">
        <f t="shared" si="16"/>
        <v>1.3746666666666667</v>
      </c>
      <c r="P305" s="9">
        <f t="shared" si="17"/>
        <v>50.292682926829265</v>
      </c>
      <c r="Q305" t="s">
        <v>8310</v>
      </c>
      <c r="R305" t="s">
        <v>8315</v>
      </c>
      <c r="S305" s="11">
        <f t="shared" si="18"/>
        <v>41032.071134259262</v>
      </c>
      <c r="T305" s="11">
        <f t="shared" si="19"/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 s="6">
        <v>3400</v>
      </c>
      <c r="E306" s="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7">
        <f t="shared" si="16"/>
        <v>2.3164705882352941</v>
      </c>
      <c r="P306" s="9">
        <f t="shared" si="17"/>
        <v>106.43243243243244</v>
      </c>
      <c r="Q306" t="s">
        <v>8310</v>
      </c>
      <c r="R306" t="s">
        <v>8315</v>
      </c>
      <c r="S306" s="11">
        <f t="shared" si="18"/>
        <v>41114.094872685186</v>
      </c>
      <c r="T306" s="11">
        <f t="shared" si="19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 s="6">
        <v>7500</v>
      </c>
      <c r="E307" s="6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7">
        <f t="shared" si="16"/>
        <v>1.3033333333333332</v>
      </c>
      <c r="P307" s="9">
        <f t="shared" si="17"/>
        <v>51.719576719576722</v>
      </c>
      <c r="Q307" t="s">
        <v>8310</v>
      </c>
      <c r="R307" t="s">
        <v>8315</v>
      </c>
      <c r="S307" s="11">
        <f t="shared" si="18"/>
        <v>40948.630196759259</v>
      </c>
      <c r="T307" s="11">
        <f t="shared" si="19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 s="6">
        <v>1000</v>
      </c>
      <c r="E308" s="6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7">
        <f t="shared" si="16"/>
        <v>2.9289999999999998</v>
      </c>
      <c r="P308" s="9">
        <f t="shared" si="17"/>
        <v>36.612499999999997</v>
      </c>
      <c r="Q308" t="s">
        <v>8310</v>
      </c>
      <c r="R308" t="s">
        <v>8315</v>
      </c>
      <c r="S308" s="11">
        <f t="shared" si="18"/>
        <v>41333.837187500001</v>
      </c>
      <c r="T308" s="11">
        <f t="shared" si="19"/>
        <v>41353.795520833337</v>
      </c>
    </row>
    <row r="309" spans="1:20" x14ac:dyDescent="0.25">
      <c r="A309">
        <v>307</v>
      </c>
      <c r="B309" s="3" t="s">
        <v>308</v>
      </c>
      <c r="C309" s="3" t="s">
        <v>4417</v>
      </c>
      <c r="D309" s="6">
        <v>22000</v>
      </c>
      <c r="E309" s="6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7">
        <f t="shared" si="16"/>
        <v>1.1131818181818183</v>
      </c>
      <c r="P309" s="9">
        <f t="shared" si="17"/>
        <v>42.517361111111114</v>
      </c>
      <c r="Q309" t="s">
        <v>8310</v>
      </c>
      <c r="R309" t="s">
        <v>8315</v>
      </c>
      <c r="S309" s="11">
        <f t="shared" si="18"/>
        <v>41282.944456018515</v>
      </c>
      <c r="T309" s="11">
        <f t="shared" si="19"/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 s="6">
        <v>12000</v>
      </c>
      <c r="E310" s="6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7">
        <f t="shared" si="16"/>
        <v>1.0556666666666668</v>
      </c>
      <c r="P310" s="9">
        <f t="shared" si="17"/>
        <v>62.712871287128714</v>
      </c>
      <c r="Q310" t="s">
        <v>8310</v>
      </c>
      <c r="R310" t="s">
        <v>8315</v>
      </c>
      <c r="S310" s="11">
        <f t="shared" si="18"/>
        <v>40567.694560185184</v>
      </c>
      <c r="T310" s="11">
        <f t="shared" si="19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 s="6">
        <v>18000</v>
      </c>
      <c r="E311" s="6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7">
        <f t="shared" si="16"/>
        <v>1.1894444444444445</v>
      </c>
      <c r="P311" s="9">
        <f t="shared" si="17"/>
        <v>89.957983193277315</v>
      </c>
      <c r="Q311" t="s">
        <v>8310</v>
      </c>
      <c r="R311" t="s">
        <v>8315</v>
      </c>
      <c r="S311" s="11">
        <f t="shared" si="18"/>
        <v>41134.751550925925</v>
      </c>
      <c r="T311" s="11">
        <f t="shared" si="19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 s="6">
        <v>1000</v>
      </c>
      <c r="E312" s="6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7">
        <f t="shared" si="16"/>
        <v>1.04129</v>
      </c>
      <c r="P312" s="9">
        <f t="shared" si="17"/>
        <v>28.924722222222222</v>
      </c>
      <c r="Q312" t="s">
        <v>8310</v>
      </c>
      <c r="R312" t="s">
        <v>8315</v>
      </c>
      <c r="S312" s="11">
        <f t="shared" si="18"/>
        <v>40821.183136574073</v>
      </c>
      <c r="T312" s="11">
        <f t="shared" si="19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 s="6">
        <v>20000</v>
      </c>
      <c r="E313" s="6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7">
        <f t="shared" si="16"/>
        <v>1.0410165</v>
      </c>
      <c r="P313" s="9">
        <f t="shared" si="17"/>
        <v>138.8022</v>
      </c>
      <c r="Q313" t="s">
        <v>8310</v>
      </c>
      <c r="R313" t="s">
        <v>8315</v>
      </c>
      <c r="S313" s="11">
        <f t="shared" si="18"/>
        <v>40868.219814814816</v>
      </c>
      <c r="T313" s="11">
        <f t="shared" si="19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 s="6">
        <v>8000</v>
      </c>
      <c r="E314" s="6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7">
        <f t="shared" si="16"/>
        <v>1.1187499999999999</v>
      </c>
      <c r="P314" s="9">
        <f t="shared" si="17"/>
        <v>61.301369863013697</v>
      </c>
      <c r="Q314" t="s">
        <v>8310</v>
      </c>
      <c r="R314" t="s">
        <v>8315</v>
      </c>
      <c r="S314" s="11">
        <f t="shared" si="18"/>
        <v>41348.877685185187</v>
      </c>
      <c r="T314" s="11">
        <f t="shared" si="19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 s="6">
        <v>17000</v>
      </c>
      <c r="E315" s="6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7">
        <f t="shared" si="16"/>
        <v>1.0473529411764706</v>
      </c>
      <c r="P315" s="9">
        <f t="shared" si="17"/>
        <v>80.202702702702709</v>
      </c>
      <c r="Q315" t="s">
        <v>8310</v>
      </c>
      <c r="R315" t="s">
        <v>8315</v>
      </c>
      <c r="S315" s="11">
        <f t="shared" si="18"/>
        <v>40357.227939814817</v>
      </c>
      <c r="T315" s="11">
        <f t="shared" si="19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 s="6">
        <v>1000</v>
      </c>
      <c r="E316" s="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7">
        <f t="shared" si="16"/>
        <v>3.8515000000000001</v>
      </c>
      <c r="P316" s="9">
        <f t="shared" si="17"/>
        <v>32.095833333333331</v>
      </c>
      <c r="Q316" t="s">
        <v>8310</v>
      </c>
      <c r="R316" t="s">
        <v>8315</v>
      </c>
      <c r="S316" s="11">
        <f t="shared" si="18"/>
        <v>41304.833194444444</v>
      </c>
      <c r="T316" s="11">
        <f t="shared" si="19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 s="6">
        <v>25000</v>
      </c>
      <c r="E317" s="6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7">
        <f t="shared" si="16"/>
        <v>1.01248</v>
      </c>
      <c r="P317" s="9">
        <f t="shared" si="17"/>
        <v>200.88888888888889</v>
      </c>
      <c r="Q317" t="s">
        <v>8310</v>
      </c>
      <c r="R317" t="s">
        <v>8315</v>
      </c>
      <c r="S317" s="11">
        <f t="shared" si="18"/>
        <v>41113.77238425926</v>
      </c>
      <c r="T317" s="11">
        <f t="shared" si="19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 s="6">
        <v>15000</v>
      </c>
      <c r="E318" s="6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7">
        <f t="shared" si="16"/>
        <v>1.1377333333333333</v>
      </c>
      <c r="P318" s="9">
        <f t="shared" si="17"/>
        <v>108.01265822784811</v>
      </c>
      <c r="Q318" t="s">
        <v>8310</v>
      </c>
      <c r="R318" t="s">
        <v>8315</v>
      </c>
      <c r="S318" s="11">
        <f t="shared" si="18"/>
        <v>41950.923576388886</v>
      </c>
      <c r="T318" s="11">
        <f t="shared" si="19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 s="6">
        <v>30000</v>
      </c>
      <c r="E319" s="6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7">
        <f t="shared" si="16"/>
        <v>1.0080333333333333</v>
      </c>
      <c r="P319" s="9">
        <f t="shared" si="17"/>
        <v>95.699367088607602</v>
      </c>
      <c r="Q319" t="s">
        <v>8310</v>
      </c>
      <c r="R319" t="s">
        <v>8315</v>
      </c>
      <c r="S319" s="11">
        <f t="shared" si="18"/>
        <v>41589.676886574074</v>
      </c>
      <c r="T319" s="11">
        <f t="shared" si="19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 s="6">
        <v>5000</v>
      </c>
      <c r="E320" s="6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7">
        <f t="shared" si="16"/>
        <v>2.8332000000000002</v>
      </c>
      <c r="P320" s="9">
        <f t="shared" si="17"/>
        <v>49.880281690140848</v>
      </c>
      <c r="Q320" t="s">
        <v>8310</v>
      </c>
      <c r="R320" t="s">
        <v>8315</v>
      </c>
      <c r="S320" s="11">
        <f t="shared" si="18"/>
        <v>41330.038784722223</v>
      </c>
      <c r="T320" s="11">
        <f t="shared" si="19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 s="6">
        <v>5000</v>
      </c>
      <c r="E321" s="6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7">
        <f t="shared" si="16"/>
        <v>1.1268</v>
      </c>
      <c r="P321" s="9">
        <f t="shared" si="17"/>
        <v>110.47058823529412</v>
      </c>
      <c r="Q321" t="s">
        <v>8310</v>
      </c>
      <c r="R321" t="s">
        <v>8315</v>
      </c>
      <c r="S321" s="11">
        <f t="shared" si="18"/>
        <v>40123.83829861111</v>
      </c>
      <c r="T321" s="11">
        <f t="shared" si="19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6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7">
        <f t="shared" si="16"/>
        <v>1.0658000000000001</v>
      </c>
      <c r="P322" s="9">
        <f t="shared" si="17"/>
        <v>134.91139240506328</v>
      </c>
      <c r="Q322" t="s">
        <v>8310</v>
      </c>
      <c r="R322" t="s">
        <v>8315</v>
      </c>
      <c r="S322" s="11">
        <f t="shared" si="18"/>
        <v>42331.551307870366</v>
      </c>
      <c r="T322" s="11">
        <f t="shared" si="19"/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 s="6">
        <v>35000</v>
      </c>
      <c r="E323" s="6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7">
        <f t="shared" ref="O323:O386" si="20">E323/D323</f>
        <v>1.0266285714285714</v>
      </c>
      <c r="P323" s="9">
        <f t="shared" ref="P323:P386" si="21">E323/L323</f>
        <v>106.62314540059347</v>
      </c>
      <c r="Q323" t="s">
        <v>8310</v>
      </c>
      <c r="R323" t="s">
        <v>8315</v>
      </c>
      <c r="S323" s="11">
        <f t="shared" ref="S323:S386" si="22">(((J323/60)/60)/24)+DATE(1970,1,1)</f>
        <v>42647.446597222224</v>
      </c>
      <c r="T323" s="11">
        <f t="shared" ref="T323:T386" si="23">(((I323/60)/60)/24)+DATE(1970,1,1)</f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 s="6">
        <v>25000</v>
      </c>
      <c r="E324" s="6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7">
        <f t="shared" si="20"/>
        <v>1.0791200000000001</v>
      </c>
      <c r="P324" s="9">
        <f t="shared" si="21"/>
        <v>145.04301075268816</v>
      </c>
      <c r="Q324" t="s">
        <v>8310</v>
      </c>
      <c r="R324" t="s">
        <v>8315</v>
      </c>
      <c r="S324" s="11">
        <f t="shared" si="22"/>
        <v>42473.57</v>
      </c>
      <c r="T324" s="11">
        <f t="shared" si="23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 s="6">
        <v>5400</v>
      </c>
      <c r="E325" s="6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7">
        <f t="shared" si="20"/>
        <v>1.2307407407407407</v>
      </c>
      <c r="P325" s="9">
        <f t="shared" si="21"/>
        <v>114.58620689655173</v>
      </c>
      <c r="Q325" t="s">
        <v>8310</v>
      </c>
      <c r="R325" t="s">
        <v>8315</v>
      </c>
      <c r="S325" s="11">
        <f t="shared" si="22"/>
        <v>42697.32136574074</v>
      </c>
      <c r="T325" s="11">
        <f t="shared" si="23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 s="6">
        <v>8500</v>
      </c>
      <c r="E326" s="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7">
        <f t="shared" si="20"/>
        <v>1.016</v>
      </c>
      <c r="P326" s="9">
        <f t="shared" si="21"/>
        <v>105.3170731707317</v>
      </c>
      <c r="Q326" t="s">
        <v>8310</v>
      </c>
      <c r="R326" t="s">
        <v>8315</v>
      </c>
      <c r="S326" s="11">
        <f t="shared" si="22"/>
        <v>42184.626250000001</v>
      </c>
      <c r="T326" s="11">
        <f t="shared" si="23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 s="6">
        <v>50000</v>
      </c>
      <c r="E327" s="6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7">
        <f t="shared" si="20"/>
        <v>1.04396</v>
      </c>
      <c r="P327" s="9">
        <f t="shared" si="21"/>
        <v>70.921195652173907</v>
      </c>
      <c r="Q327" t="s">
        <v>8310</v>
      </c>
      <c r="R327" t="s">
        <v>8315</v>
      </c>
      <c r="S327" s="11">
        <f t="shared" si="22"/>
        <v>42689.187881944439</v>
      </c>
      <c r="T327" s="11">
        <f t="shared" si="23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 s="6">
        <v>150000</v>
      </c>
      <c r="E328" s="6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7">
        <f t="shared" si="20"/>
        <v>1.1292973333333334</v>
      </c>
      <c r="P328" s="9">
        <f t="shared" si="21"/>
        <v>147.17167680278018</v>
      </c>
      <c r="Q328" t="s">
        <v>8310</v>
      </c>
      <c r="R328" t="s">
        <v>8315</v>
      </c>
      <c r="S328" s="11">
        <f t="shared" si="22"/>
        <v>42775.314884259264</v>
      </c>
      <c r="T328" s="11">
        <f t="shared" si="23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 s="6">
        <v>4000</v>
      </c>
      <c r="E329" s="6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7">
        <f t="shared" si="20"/>
        <v>1.3640000000000001</v>
      </c>
      <c r="P329" s="9">
        <f t="shared" si="21"/>
        <v>160.47058823529412</v>
      </c>
      <c r="Q329" t="s">
        <v>8310</v>
      </c>
      <c r="R329" t="s">
        <v>8315</v>
      </c>
      <c r="S329" s="11">
        <f t="shared" si="22"/>
        <v>42058.235289351855</v>
      </c>
      <c r="T329" s="11">
        <f t="shared" si="23"/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 s="6">
        <v>75000</v>
      </c>
      <c r="E330" s="6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7">
        <f t="shared" si="20"/>
        <v>1.036144</v>
      </c>
      <c r="P330" s="9">
        <f t="shared" si="21"/>
        <v>156.04578313253012</v>
      </c>
      <c r="Q330" t="s">
        <v>8310</v>
      </c>
      <c r="R330" t="s">
        <v>8315</v>
      </c>
      <c r="S330" s="11">
        <f t="shared" si="22"/>
        <v>42278.946620370371</v>
      </c>
      <c r="T330" s="11">
        <f t="shared" si="23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 s="6">
        <v>10000</v>
      </c>
      <c r="E331" s="6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7">
        <f t="shared" si="20"/>
        <v>1.0549999999999999</v>
      </c>
      <c r="P331" s="9">
        <f t="shared" si="21"/>
        <v>63.17365269461078</v>
      </c>
      <c r="Q331" t="s">
        <v>8310</v>
      </c>
      <c r="R331" t="s">
        <v>8315</v>
      </c>
      <c r="S331" s="11">
        <f t="shared" si="22"/>
        <v>42291.46674768519</v>
      </c>
      <c r="T331" s="11">
        <f t="shared" si="23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 s="6">
        <v>35000</v>
      </c>
      <c r="E332" s="6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7">
        <f t="shared" si="20"/>
        <v>1.0182857142857142</v>
      </c>
      <c r="P332" s="9">
        <f t="shared" si="21"/>
        <v>104.82352941176471</v>
      </c>
      <c r="Q332" t="s">
        <v>8310</v>
      </c>
      <c r="R332" t="s">
        <v>8315</v>
      </c>
      <c r="S332" s="11">
        <f t="shared" si="22"/>
        <v>41379.515775462962</v>
      </c>
      <c r="T332" s="11">
        <f t="shared" si="23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 s="6">
        <v>40000</v>
      </c>
      <c r="E333" s="6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7">
        <f t="shared" si="20"/>
        <v>1.0660499999999999</v>
      </c>
      <c r="P333" s="9">
        <f t="shared" si="21"/>
        <v>97.356164383561648</v>
      </c>
      <c r="Q333" t="s">
        <v>8310</v>
      </c>
      <c r="R333" t="s">
        <v>8315</v>
      </c>
      <c r="S333" s="11">
        <f t="shared" si="22"/>
        <v>42507.581412037034</v>
      </c>
      <c r="T333" s="11">
        <f t="shared" si="23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 s="6">
        <v>100000</v>
      </c>
      <c r="E334" s="6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7">
        <f t="shared" si="20"/>
        <v>1.13015</v>
      </c>
      <c r="P334" s="9">
        <f t="shared" si="21"/>
        <v>203.63063063063063</v>
      </c>
      <c r="Q334" t="s">
        <v>8310</v>
      </c>
      <c r="R334" t="s">
        <v>8315</v>
      </c>
      <c r="S334" s="11">
        <f t="shared" si="22"/>
        <v>42263.680289351847</v>
      </c>
      <c r="T334" s="11">
        <f t="shared" si="23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 s="6">
        <v>40000</v>
      </c>
      <c r="E335" s="6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7">
        <f t="shared" si="20"/>
        <v>1.252275</v>
      </c>
      <c r="P335" s="9">
        <f t="shared" si="21"/>
        <v>188.31203007518798</v>
      </c>
      <c r="Q335" t="s">
        <v>8310</v>
      </c>
      <c r="R335" t="s">
        <v>8315</v>
      </c>
      <c r="S335" s="11">
        <f t="shared" si="22"/>
        <v>42437.636469907404</v>
      </c>
      <c r="T335" s="11">
        <f t="shared" si="23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 s="6">
        <v>10000</v>
      </c>
      <c r="E336" s="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7">
        <f t="shared" si="20"/>
        <v>1.0119</v>
      </c>
      <c r="P336" s="9">
        <f t="shared" si="21"/>
        <v>146.65217391304347</v>
      </c>
      <c r="Q336" t="s">
        <v>8310</v>
      </c>
      <c r="R336" t="s">
        <v>8315</v>
      </c>
      <c r="S336" s="11">
        <f t="shared" si="22"/>
        <v>42101.682372685187</v>
      </c>
      <c r="T336" s="11">
        <f t="shared" si="23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 s="6">
        <v>8500</v>
      </c>
      <c r="E337" s="6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7">
        <f t="shared" si="20"/>
        <v>1.0276470588235294</v>
      </c>
      <c r="P337" s="9">
        <f t="shared" si="21"/>
        <v>109.1875</v>
      </c>
      <c r="Q337" t="s">
        <v>8310</v>
      </c>
      <c r="R337" t="s">
        <v>8315</v>
      </c>
      <c r="S337" s="11">
        <f t="shared" si="22"/>
        <v>42101.737442129626</v>
      </c>
      <c r="T337" s="11">
        <f t="shared" si="23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 s="6">
        <v>25000</v>
      </c>
      <c r="E338" s="6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7">
        <f t="shared" si="20"/>
        <v>1.1683911999999999</v>
      </c>
      <c r="P338" s="9">
        <f t="shared" si="21"/>
        <v>59.249046653144013</v>
      </c>
      <c r="Q338" t="s">
        <v>8310</v>
      </c>
      <c r="R338" t="s">
        <v>8315</v>
      </c>
      <c r="S338" s="11">
        <f t="shared" si="22"/>
        <v>42291.596273148149</v>
      </c>
      <c r="T338" s="11">
        <f t="shared" si="23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 s="6">
        <v>3000</v>
      </c>
      <c r="E339" s="6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7">
        <f t="shared" si="20"/>
        <v>1.0116833333333335</v>
      </c>
      <c r="P339" s="9">
        <f t="shared" si="21"/>
        <v>97.904838709677421</v>
      </c>
      <c r="Q339" t="s">
        <v>8310</v>
      </c>
      <c r="R339" t="s">
        <v>8315</v>
      </c>
      <c r="S339" s="11">
        <f t="shared" si="22"/>
        <v>42047.128564814819</v>
      </c>
      <c r="T339" s="11">
        <f t="shared" si="23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 s="6">
        <v>15000</v>
      </c>
      <c r="E340" s="6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7">
        <f t="shared" si="20"/>
        <v>1.1013360000000001</v>
      </c>
      <c r="P340" s="9">
        <f t="shared" si="21"/>
        <v>70.000169491525426</v>
      </c>
      <c r="Q340" t="s">
        <v>8310</v>
      </c>
      <c r="R340" t="s">
        <v>8315</v>
      </c>
      <c r="S340" s="11">
        <f t="shared" si="22"/>
        <v>42559.755671296298</v>
      </c>
      <c r="T340" s="11">
        <f t="shared" si="23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 s="6">
        <v>6000</v>
      </c>
      <c r="E341" s="6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7">
        <f t="shared" si="20"/>
        <v>1.0808333333333333</v>
      </c>
      <c r="P341" s="9">
        <f t="shared" si="21"/>
        <v>72.865168539325836</v>
      </c>
      <c r="Q341" t="s">
        <v>8310</v>
      </c>
      <c r="R341" t="s">
        <v>8315</v>
      </c>
      <c r="S341" s="11">
        <f t="shared" si="22"/>
        <v>42093.760046296295</v>
      </c>
      <c r="T341" s="11">
        <f t="shared" si="23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 s="6">
        <v>35000</v>
      </c>
      <c r="E342" s="6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7">
        <f t="shared" si="20"/>
        <v>1.2502285714285715</v>
      </c>
      <c r="P342" s="9">
        <f t="shared" si="21"/>
        <v>146.34782608695653</v>
      </c>
      <c r="Q342" t="s">
        <v>8310</v>
      </c>
      <c r="R342" t="s">
        <v>8315</v>
      </c>
      <c r="S342" s="11">
        <f t="shared" si="22"/>
        <v>42772.669062500005</v>
      </c>
      <c r="T342" s="11">
        <f t="shared" si="23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 s="6">
        <v>3500</v>
      </c>
      <c r="E343" s="6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7">
        <f t="shared" si="20"/>
        <v>1.0671428571428572</v>
      </c>
      <c r="P343" s="9">
        <f t="shared" si="21"/>
        <v>67.909090909090907</v>
      </c>
      <c r="Q343" t="s">
        <v>8310</v>
      </c>
      <c r="R343" t="s">
        <v>8315</v>
      </c>
      <c r="S343" s="11">
        <f t="shared" si="22"/>
        <v>41894.879606481481</v>
      </c>
      <c r="T343" s="11">
        <f t="shared" si="23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 s="6">
        <v>55000</v>
      </c>
      <c r="E344" s="6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7">
        <f t="shared" si="20"/>
        <v>1.0036639999999999</v>
      </c>
      <c r="P344" s="9">
        <f t="shared" si="21"/>
        <v>169.85083076923075</v>
      </c>
      <c r="Q344" t="s">
        <v>8310</v>
      </c>
      <c r="R344" t="s">
        <v>8315</v>
      </c>
      <c r="S344" s="11">
        <f t="shared" si="22"/>
        <v>42459.780844907407</v>
      </c>
      <c r="T344" s="11">
        <f t="shared" si="23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 s="6">
        <v>30000</v>
      </c>
      <c r="E345" s="6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7">
        <f t="shared" si="20"/>
        <v>1.0202863333333334</v>
      </c>
      <c r="P345" s="9">
        <f t="shared" si="21"/>
        <v>58.413339694656486</v>
      </c>
      <c r="Q345" t="s">
        <v>8310</v>
      </c>
      <c r="R345" t="s">
        <v>8315</v>
      </c>
      <c r="S345" s="11">
        <f t="shared" si="22"/>
        <v>41926.73778935185</v>
      </c>
      <c r="T345" s="11">
        <f t="shared" si="23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 s="6">
        <v>33500</v>
      </c>
      <c r="E346" s="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7">
        <f t="shared" si="20"/>
        <v>1.0208358208955224</v>
      </c>
      <c r="P346" s="9">
        <f t="shared" si="21"/>
        <v>119.99298245614035</v>
      </c>
      <c r="Q346" t="s">
        <v>8310</v>
      </c>
      <c r="R346" t="s">
        <v>8315</v>
      </c>
      <c r="S346" s="11">
        <f t="shared" si="22"/>
        <v>42111.970995370371</v>
      </c>
      <c r="T346" s="11">
        <f t="shared" si="23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 s="6">
        <v>14500</v>
      </c>
      <c r="E347" s="6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7">
        <f t="shared" si="20"/>
        <v>1.2327586206896552</v>
      </c>
      <c r="P347" s="9">
        <f t="shared" si="21"/>
        <v>99.860335195530723</v>
      </c>
      <c r="Q347" t="s">
        <v>8310</v>
      </c>
      <c r="R347" t="s">
        <v>8315</v>
      </c>
      <c r="S347" s="11">
        <f t="shared" si="22"/>
        <v>42114.944328703699</v>
      </c>
      <c r="T347" s="11">
        <f t="shared" si="23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 s="6">
        <v>10000</v>
      </c>
      <c r="E348" s="6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7">
        <f t="shared" si="20"/>
        <v>1.7028880000000002</v>
      </c>
      <c r="P348" s="9">
        <f t="shared" si="21"/>
        <v>90.579148936170213</v>
      </c>
      <c r="Q348" t="s">
        <v>8310</v>
      </c>
      <c r="R348" t="s">
        <v>8315</v>
      </c>
      <c r="S348" s="11">
        <f t="shared" si="22"/>
        <v>42261.500243055561</v>
      </c>
      <c r="T348" s="11">
        <f t="shared" si="23"/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 s="6">
        <v>40000</v>
      </c>
      <c r="E349" s="6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7">
        <f t="shared" si="20"/>
        <v>1.1159049999999999</v>
      </c>
      <c r="P349" s="9">
        <f t="shared" si="21"/>
        <v>117.77361477572559</v>
      </c>
      <c r="Q349" t="s">
        <v>8310</v>
      </c>
      <c r="R349" t="s">
        <v>8315</v>
      </c>
      <c r="S349" s="11">
        <f t="shared" si="22"/>
        <v>42292.495474537034</v>
      </c>
      <c r="T349" s="11">
        <f t="shared" si="23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 s="6">
        <v>10000</v>
      </c>
      <c r="E350" s="6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7">
        <f t="shared" si="20"/>
        <v>1.03</v>
      </c>
      <c r="P350" s="9">
        <f t="shared" si="21"/>
        <v>86.554621848739501</v>
      </c>
      <c r="Q350" t="s">
        <v>8310</v>
      </c>
      <c r="R350" t="s">
        <v>8315</v>
      </c>
      <c r="S350" s="11">
        <f t="shared" si="22"/>
        <v>42207.58699074074</v>
      </c>
      <c r="T350" s="11">
        <f t="shared" si="23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 s="6">
        <v>11260</v>
      </c>
      <c r="E351" s="6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7">
        <f t="shared" si="20"/>
        <v>1.0663570159857905</v>
      </c>
      <c r="P351" s="9">
        <f t="shared" si="21"/>
        <v>71.899281437125751</v>
      </c>
      <c r="Q351" t="s">
        <v>8310</v>
      </c>
      <c r="R351" t="s">
        <v>8315</v>
      </c>
      <c r="S351" s="11">
        <f t="shared" si="22"/>
        <v>42760.498935185184</v>
      </c>
      <c r="T351" s="11">
        <f t="shared" si="23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 s="6">
        <v>25000</v>
      </c>
      <c r="E352" s="6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7">
        <f t="shared" si="20"/>
        <v>1.1476</v>
      </c>
      <c r="P352" s="9">
        <f t="shared" si="21"/>
        <v>129.81900452488688</v>
      </c>
      <c r="Q352" t="s">
        <v>8310</v>
      </c>
      <c r="R352" t="s">
        <v>8315</v>
      </c>
      <c r="S352" s="11">
        <f t="shared" si="22"/>
        <v>42586.066076388888</v>
      </c>
      <c r="T352" s="11">
        <f t="shared" si="23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 s="6">
        <v>34000</v>
      </c>
      <c r="E353" s="6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7">
        <f t="shared" si="20"/>
        <v>1.2734117647058822</v>
      </c>
      <c r="P353" s="9">
        <f t="shared" si="21"/>
        <v>44.912863070539416</v>
      </c>
      <c r="Q353" t="s">
        <v>8310</v>
      </c>
      <c r="R353" t="s">
        <v>8315</v>
      </c>
      <c r="S353" s="11">
        <f t="shared" si="22"/>
        <v>42427.964745370366</v>
      </c>
      <c r="T353" s="11">
        <f t="shared" si="23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 s="6">
        <v>10000</v>
      </c>
      <c r="E354" s="6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7">
        <f t="shared" si="20"/>
        <v>1.1656</v>
      </c>
      <c r="P354" s="9">
        <f t="shared" si="21"/>
        <v>40.755244755244753</v>
      </c>
      <c r="Q354" t="s">
        <v>8310</v>
      </c>
      <c r="R354" t="s">
        <v>8315</v>
      </c>
      <c r="S354" s="11">
        <f t="shared" si="22"/>
        <v>41890.167453703703</v>
      </c>
      <c r="T354" s="11">
        <f t="shared" si="23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 s="6">
        <v>58425</v>
      </c>
      <c r="E355" s="6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7">
        <f t="shared" si="20"/>
        <v>1.0861819426615318</v>
      </c>
      <c r="P355" s="9">
        <f t="shared" si="21"/>
        <v>103.52394779771615</v>
      </c>
      <c r="Q355" t="s">
        <v>8310</v>
      </c>
      <c r="R355" t="s">
        <v>8315</v>
      </c>
      <c r="S355" s="11">
        <f t="shared" si="22"/>
        <v>42297.791886574079</v>
      </c>
      <c r="T355" s="11">
        <f t="shared" si="23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 s="6">
        <v>3500</v>
      </c>
      <c r="E356" s="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7">
        <f t="shared" si="20"/>
        <v>1.0394285714285714</v>
      </c>
      <c r="P356" s="9">
        <f t="shared" si="21"/>
        <v>125.44827586206897</v>
      </c>
      <c r="Q356" t="s">
        <v>8310</v>
      </c>
      <c r="R356" t="s">
        <v>8315</v>
      </c>
      <c r="S356" s="11">
        <f t="shared" si="22"/>
        <v>42438.827789351853</v>
      </c>
      <c r="T356" s="11">
        <f t="shared" si="23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 s="6">
        <v>35000</v>
      </c>
      <c r="E357" s="6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7">
        <f t="shared" si="20"/>
        <v>1.1625714285714286</v>
      </c>
      <c r="P357" s="9">
        <f t="shared" si="21"/>
        <v>246.60606060606059</v>
      </c>
      <c r="Q357" t="s">
        <v>8310</v>
      </c>
      <c r="R357" t="s">
        <v>8315</v>
      </c>
      <c r="S357" s="11">
        <f t="shared" si="22"/>
        <v>41943.293912037036</v>
      </c>
      <c r="T357" s="11">
        <f t="shared" si="23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 s="6">
        <v>7500</v>
      </c>
      <c r="E358" s="6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7">
        <f t="shared" si="20"/>
        <v>1.0269239999999999</v>
      </c>
      <c r="P358" s="9">
        <f t="shared" si="21"/>
        <v>79.401340206185566</v>
      </c>
      <c r="Q358" t="s">
        <v>8310</v>
      </c>
      <c r="R358" t="s">
        <v>8315</v>
      </c>
      <c r="S358" s="11">
        <f t="shared" si="22"/>
        <v>42415.803159722222</v>
      </c>
      <c r="T358" s="11">
        <f t="shared" si="23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 s="6">
        <v>15000</v>
      </c>
      <c r="E359" s="6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7">
        <f t="shared" si="20"/>
        <v>1.74</v>
      </c>
      <c r="P359" s="9">
        <f t="shared" si="21"/>
        <v>86.138613861386133</v>
      </c>
      <c r="Q359" t="s">
        <v>8310</v>
      </c>
      <c r="R359" t="s">
        <v>8315</v>
      </c>
      <c r="S359" s="11">
        <f t="shared" si="22"/>
        <v>42078.222187499996</v>
      </c>
      <c r="T359" s="11">
        <f t="shared" si="23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 s="6">
        <v>50000</v>
      </c>
      <c r="E360" s="6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7">
        <f t="shared" si="20"/>
        <v>1.03088</v>
      </c>
      <c r="P360" s="9">
        <f t="shared" si="21"/>
        <v>193.04868913857678</v>
      </c>
      <c r="Q360" t="s">
        <v>8310</v>
      </c>
      <c r="R360" t="s">
        <v>8315</v>
      </c>
      <c r="S360" s="11">
        <f t="shared" si="22"/>
        <v>42507.860196759255</v>
      </c>
      <c r="T360" s="11">
        <f t="shared" si="23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 s="6">
        <v>24200</v>
      </c>
      <c r="E361" s="6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7">
        <f t="shared" si="20"/>
        <v>1.0485537190082646</v>
      </c>
      <c r="P361" s="9">
        <f t="shared" si="21"/>
        <v>84.023178807947019</v>
      </c>
      <c r="Q361" t="s">
        <v>8310</v>
      </c>
      <c r="R361" t="s">
        <v>8315</v>
      </c>
      <c r="S361" s="11">
        <f t="shared" si="22"/>
        <v>41935.070486111108</v>
      </c>
      <c r="T361" s="11">
        <f t="shared" si="23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 s="6">
        <v>12000</v>
      </c>
      <c r="E362" s="6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7">
        <f t="shared" si="20"/>
        <v>1.0137499999999999</v>
      </c>
      <c r="P362" s="9">
        <f t="shared" si="21"/>
        <v>139.82758620689654</v>
      </c>
      <c r="Q362" t="s">
        <v>8310</v>
      </c>
      <c r="R362" t="s">
        <v>8315</v>
      </c>
      <c r="S362" s="11">
        <f t="shared" si="22"/>
        <v>42163.897916666669</v>
      </c>
      <c r="T362" s="11">
        <f t="shared" si="23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 s="6">
        <v>35000</v>
      </c>
      <c r="E363" s="6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7">
        <f t="shared" si="20"/>
        <v>1.1107699999999998</v>
      </c>
      <c r="P363" s="9">
        <f t="shared" si="21"/>
        <v>109.82189265536722</v>
      </c>
      <c r="Q363" t="s">
        <v>8310</v>
      </c>
      <c r="R363" t="s">
        <v>8315</v>
      </c>
      <c r="S363" s="11">
        <f t="shared" si="22"/>
        <v>41936.001226851848</v>
      </c>
      <c r="T363" s="11">
        <f t="shared" si="23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 s="6">
        <v>9665</v>
      </c>
      <c r="E364" s="6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7">
        <f t="shared" si="20"/>
        <v>1.2415933781686497</v>
      </c>
      <c r="P364" s="9">
        <f t="shared" si="21"/>
        <v>139.53488372093022</v>
      </c>
      <c r="Q364" t="s">
        <v>8310</v>
      </c>
      <c r="R364" t="s">
        <v>8315</v>
      </c>
      <c r="S364" s="11">
        <f t="shared" si="22"/>
        <v>41837.210543981484</v>
      </c>
      <c r="T364" s="11">
        <f t="shared" si="23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 s="6">
        <v>8925</v>
      </c>
      <c r="E365" s="6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7">
        <f t="shared" si="20"/>
        <v>1.0133333333333334</v>
      </c>
      <c r="P365" s="9">
        <f t="shared" si="21"/>
        <v>347.84615384615387</v>
      </c>
      <c r="Q365" t="s">
        <v>8310</v>
      </c>
      <c r="R365" t="s">
        <v>8315</v>
      </c>
      <c r="S365" s="11">
        <f t="shared" si="22"/>
        <v>40255.744629629626</v>
      </c>
      <c r="T365" s="11">
        <f t="shared" si="23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 s="6">
        <v>7000</v>
      </c>
      <c r="E366" s="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7">
        <f t="shared" si="20"/>
        <v>1.1016142857142857</v>
      </c>
      <c r="P366" s="9">
        <f t="shared" si="21"/>
        <v>68.24159292035398</v>
      </c>
      <c r="Q366" t="s">
        <v>8310</v>
      </c>
      <c r="R366" t="s">
        <v>8315</v>
      </c>
      <c r="S366" s="11">
        <f t="shared" si="22"/>
        <v>41780.859629629631</v>
      </c>
      <c r="T366" s="11">
        <f t="shared" si="23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6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7">
        <f t="shared" si="20"/>
        <v>1.0397333333333334</v>
      </c>
      <c r="P367" s="9">
        <f t="shared" si="21"/>
        <v>239.93846153846152</v>
      </c>
      <c r="Q367" t="s">
        <v>8310</v>
      </c>
      <c r="R367" t="s">
        <v>8315</v>
      </c>
      <c r="S367" s="11">
        <f t="shared" si="22"/>
        <v>41668.606469907405</v>
      </c>
      <c r="T367" s="11">
        <f t="shared" si="23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 s="6">
        <v>38000</v>
      </c>
      <c r="E368" s="6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7">
        <f t="shared" si="20"/>
        <v>1.013157894736842</v>
      </c>
      <c r="P368" s="9">
        <f t="shared" si="21"/>
        <v>287.31343283582089</v>
      </c>
      <c r="Q368" t="s">
        <v>8310</v>
      </c>
      <c r="R368" t="s">
        <v>8315</v>
      </c>
      <c r="S368" s="11">
        <f t="shared" si="22"/>
        <v>41019.793032407404</v>
      </c>
      <c r="T368" s="11">
        <f t="shared" si="23"/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 s="6">
        <v>10000</v>
      </c>
      <c r="E369" s="6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7">
        <f t="shared" si="20"/>
        <v>1.033501</v>
      </c>
      <c r="P369" s="9">
        <f t="shared" si="21"/>
        <v>86.84882352941176</v>
      </c>
      <c r="Q369" t="s">
        <v>8310</v>
      </c>
      <c r="R369" t="s">
        <v>8315</v>
      </c>
      <c r="S369" s="11">
        <f t="shared" si="22"/>
        <v>41355.577291666668</v>
      </c>
      <c r="T369" s="11">
        <f t="shared" si="23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 s="6">
        <v>12500</v>
      </c>
      <c r="E370" s="6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7">
        <f t="shared" si="20"/>
        <v>1.04112</v>
      </c>
      <c r="P370" s="9">
        <f t="shared" si="21"/>
        <v>81.84905660377359</v>
      </c>
      <c r="Q370" t="s">
        <v>8310</v>
      </c>
      <c r="R370" t="s">
        <v>8315</v>
      </c>
      <c r="S370" s="11">
        <f t="shared" si="22"/>
        <v>42043.605578703704</v>
      </c>
      <c r="T370" s="11">
        <f t="shared" si="23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 s="6">
        <v>6500</v>
      </c>
      <c r="E371" s="6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7">
        <f t="shared" si="20"/>
        <v>1.1015569230769231</v>
      </c>
      <c r="P371" s="9">
        <f t="shared" si="21"/>
        <v>42.874970059880241</v>
      </c>
      <c r="Q371" t="s">
        <v>8310</v>
      </c>
      <c r="R371" t="s">
        <v>8315</v>
      </c>
      <c r="S371" s="11">
        <f t="shared" si="22"/>
        <v>40893.551724537036</v>
      </c>
      <c r="T371" s="11">
        <f t="shared" si="23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 s="6">
        <v>25000</v>
      </c>
      <c r="E372" s="6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7">
        <f t="shared" si="20"/>
        <v>1.2202</v>
      </c>
      <c r="P372" s="9">
        <f t="shared" si="21"/>
        <v>709.41860465116281</v>
      </c>
      <c r="Q372" t="s">
        <v>8310</v>
      </c>
      <c r="R372" t="s">
        <v>8315</v>
      </c>
      <c r="S372" s="11">
        <f t="shared" si="22"/>
        <v>42711.795138888891</v>
      </c>
      <c r="T372" s="11">
        <f t="shared" si="23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 s="6">
        <v>150000</v>
      </c>
      <c r="E373" s="6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7">
        <f t="shared" si="20"/>
        <v>1.1416866666666667</v>
      </c>
      <c r="P373" s="9">
        <f t="shared" si="21"/>
        <v>161.25517890772127</v>
      </c>
      <c r="Q373" t="s">
        <v>8310</v>
      </c>
      <c r="R373" t="s">
        <v>8315</v>
      </c>
      <c r="S373" s="11">
        <f t="shared" si="22"/>
        <v>41261.767812500002</v>
      </c>
      <c r="T373" s="11">
        <f t="shared" si="23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6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7">
        <f t="shared" si="20"/>
        <v>1.2533333333333334</v>
      </c>
      <c r="P374" s="9">
        <f t="shared" si="21"/>
        <v>41.777777777777779</v>
      </c>
      <c r="Q374" t="s">
        <v>8310</v>
      </c>
      <c r="R374" t="s">
        <v>8315</v>
      </c>
      <c r="S374" s="11">
        <f t="shared" si="22"/>
        <v>42425.576898148152</v>
      </c>
      <c r="T374" s="11">
        <f t="shared" si="23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 s="6">
        <v>7500</v>
      </c>
      <c r="E375" s="6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7">
        <f t="shared" si="20"/>
        <v>1.0666666666666667</v>
      </c>
      <c r="P375" s="9">
        <f t="shared" si="21"/>
        <v>89.887640449438209</v>
      </c>
      <c r="Q375" t="s">
        <v>8310</v>
      </c>
      <c r="R375" t="s">
        <v>8315</v>
      </c>
      <c r="S375" s="11">
        <f t="shared" si="22"/>
        <v>41078.91201388889</v>
      </c>
      <c r="T375" s="11">
        <f t="shared" si="23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 s="6">
        <v>6000</v>
      </c>
      <c r="E376" s="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7">
        <f t="shared" si="20"/>
        <v>1.3065</v>
      </c>
      <c r="P376" s="9">
        <f t="shared" si="21"/>
        <v>45.051724137931032</v>
      </c>
      <c r="Q376" t="s">
        <v>8310</v>
      </c>
      <c r="R376" t="s">
        <v>8315</v>
      </c>
      <c r="S376" s="11">
        <f t="shared" si="22"/>
        <v>40757.889247685183</v>
      </c>
      <c r="T376" s="11">
        <f t="shared" si="23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 s="6">
        <v>500</v>
      </c>
      <c r="E377" s="6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7">
        <f t="shared" si="20"/>
        <v>1.2</v>
      </c>
      <c r="P377" s="9">
        <f t="shared" si="21"/>
        <v>42.857142857142854</v>
      </c>
      <c r="Q377" t="s">
        <v>8310</v>
      </c>
      <c r="R377" t="s">
        <v>8315</v>
      </c>
      <c r="S377" s="11">
        <f t="shared" si="22"/>
        <v>41657.985081018516</v>
      </c>
      <c r="T377" s="11">
        <f t="shared" si="23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6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7">
        <f t="shared" si="20"/>
        <v>1.0595918367346939</v>
      </c>
      <c r="P378" s="9">
        <f t="shared" si="21"/>
        <v>54.083333333333336</v>
      </c>
      <c r="Q378" t="s">
        <v>8310</v>
      </c>
      <c r="R378" t="s">
        <v>8315</v>
      </c>
      <c r="S378" s="11">
        <f t="shared" si="22"/>
        <v>42576.452731481477</v>
      </c>
      <c r="T378" s="11">
        <f t="shared" si="23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 s="6">
        <v>12000</v>
      </c>
      <c r="E379" s="6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7">
        <f t="shared" si="20"/>
        <v>1.1439999999999999</v>
      </c>
      <c r="P379" s="9">
        <f t="shared" si="21"/>
        <v>103.21804511278195</v>
      </c>
      <c r="Q379" t="s">
        <v>8310</v>
      </c>
      <c r="R379" t="s">
        <v>8315</v>
      </c>
      <c r="S379" s="11">
        <f t="shared" si="22"/>
        <v>42292.250787037032</v>
      </c>
      <c r="T379" s="11">
        <f t="shared" si="23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 s="6">
        <v>3000</v>
      </c>
      <c r="E380" s="6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7">
        <f t="shared" si="20"/>
        <v>1.1176666666666666</v>
      </c>
      <c r="P380" s="9">
        <f t="shared" si="21"/>
        <v>40.397590361445786</v>
      </c>
      <c r="Q380" t="s">
        <v>8310</v>
      </c>
      <c r="R380" t="s">
        <v>8315</v>
      </c>
      <c r="S380" s="11">
        <f t="shared" si="22"/>
        <v>42370.571851851855</v>
      </c>
      <c r="T380" s="11">
        <f t="shared" si="23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 s="6">
        <v>15000</v>
      </c>
      <c r="E381" s="6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7">
        <f t="shared" si="20"/>
        <v>1.1608000000000001</v>
      </c>
      <c r="P381" s="9">
        <f t="shared" si="21"/>
        <v>116.85906040268456</v>
      </c>
      <c r="Q381" t="s">
        <v>8310</v>
      </c>
      <c r="R381" t="s">
        <v>8315</v>
      </c>
      <c r="S381" s="11">
        <f t="shared" si="22"/>
        <v>40987.688333333332</v>
      </c>
      <c r="T381" s="11">
        <f t="shared" si="23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 s="6">
        <v>4000</v>
      </c>
      <c r="E382" s="6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7">
        <f t="shared" si="20"/>
        <v>1.415</v>
      </c>
      <c r="P382" s="9">
        <f t="shared" si="21"/>
        <v>115.51020408163265</v>
      </c>
      <c r="Q382" t="s">
        <v>8310</v>
      </c>
      <c r="R382" t="s">
        <v>8315</v>
      </c>
      <c r="S382" s="11">
        <f t="shared" si="22"/>
        <v>42367.719814814816</v>
      </c>
      <c r="T382" s="11">
        <f t="shared" si="23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 s="6">
        <v>25000</v>
      </c>
      <c r="E383" s="6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7">
        <f t="shared" si="20"/>
        <v>1.0472999999999999</v>
      </c>
      <c r="P383" s="9">
        <f t="shared" si="21"/>
        <v>104.31274900398407</v>
      </c>
      <c r="Q383" t="s">
        <v>8310</v>
      </c>
      <c r="R383" t="s">
        <v>8315</v>
      </c>
      <c r="S383" s="11">
        <f t="shared" si="22"/>
        <v>41085.698113425926</v>
      </c>
      <c r="T383" s="11">
        <f t="shared" si="23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 s="6">
        <v>600</v>
      </c>
      <c r="E384" s="6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7">
        <f t="shared" si="20"/>
        <v>2.5583333333333331</v>
      </c>
      <c r="P384" s="9">
        <f t="shared" si="21"/>
        <v>69.772727272727266</v>
      </c>
      <c r="Q384" t="s">
        <v>8310</v>
      </c>
      <c r="R384" t="s">
        <v>8315</v>
      </c>
      <c r="S384" s="11">
        <f t="shared" si="22"/>
        <v>41144.709490740745</v>
      </c>
      <c r="T384" s="11">
        <f t="shared" si="23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 s="6">
        <v>999</v>
      </c>
      <c r="E385" s="6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7">
        <f t="shared" si="20"/>
        <v>2.0670670670670672</v>
      </c>
      <c r="P385" s="9">
        <f t="shared" si="21"/>
        <v>43.020833333333336</v>
      </c>
      <c r="Q385" t="s">
        <v>8310</v>
      </c>
      <c r="R385" t="s">
        <v>8315</v>
      </c>
      <c r="S385" s="11">
        <f t="shared" si="22"/>
        <v>41755.117581018516</v>
      </c>
      <c r="T385" s="11">
        <f t="shared" si="23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 s="6">
        <v>20000</v>
      </c>
      <c r="E386" s="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7">
        <f t="shared" si="20"/>
        <v>1.1210500000000001</v>
      </c>
      <c r="P386" s="9">
        <f t="shared" si="21"/>
        <v>58.540469973890339</v>
      </c>
      <c r="Q386" t="s">
        <v>8310</v>
      </c>
      <c r="R386" t="s">
        <v>8315</v>
      </c>
      <c r="S386" s="11">
        <f t="shared" si="22"/>
        <v>41980.781793981485</v>
      </c>
      <c r="T386" s="11">
        <f t="shared" si="23"/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 s="6">
        <v>25000</v>
      </c>
      <c r="E387" s="6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7">
        <f t="shared" ref="O387:O450" si="24">E387/D387</f>
        <v>1.05982</v>
      </c>
      <c r="P387" s="9">
        <f t="shared" ref="P387:P450" si="25">E387/L387</f>
        <v>111.79535864978902</v>
      </c>
      <c r="Q387" t="s">
        <v>8310</v>
      </c>
      <c r="R387" t="s">
        <v>8315</v>
      </c>
      <c r="S387" s="11">
        <f t="shared" ref="S387:S450" si="26">(((J387/60)/60)/24)+DATE(1970,1,1)</f>
        <v>41934.584502314814</v>
      </c>
      <c r="T387" s="11">
        <f t="shared" ref="T387:T450" si="27">(((I387/60)/60)/24)+DATE(1970,1,1)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 s="6">
        <v>600</v>
      </c>
      <c r="E388" s="6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7">
        <f t="shared" si="24"/>
        <v>1.0016666666666667</v>
      </c>
      <c r="P388" s="9">
        <f t="shared" si="25"/>
        <v>46.230769230769234</v>
      </c>
      <c r="Q388" t="s">
        <v>8310</v>
      </c>
      <c r="R388" t="s">
        <v>8315</v>
      </c>
      <c r="S388" s="11">
        <f t="shared" si="26"/>
        <v>42211.951284722221</v>
      </c>
      <c r="T388" s="11">
        <f t="shared" si="27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 s="6">
        <v>38000</v>
      </c>
      <c r="E389" s="6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7">
        <f t="shared" si="24"/>
        <v>2.1398947368421051</v>
      </c>
      <c r="P389" s="9">
        <f t="shared" si="25"/>
        <v>144.69039145907473</v>
      </c>
      <c r="Q389" t="s">
        <v>8310</v>
      </c>
      <c r="R389" t="s">
        <v>8315</v>
      </c>
      <c r="S389" s="11">
        <f t="shared" si="26"/>
        <v>42200.67659722222</v>
      </c>
      <c r="T389" s="11">
        <f t="shared" si="27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 s="6">
        <v>5000</v>
      </c>
      <c r="E390" s="6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7">
        <f t="shared" si="24"/>
        <v>1.2616000000000001</v>
      </c>
      <c r="P390" s="9">
        <f t="shared" si="25"/>
        <v>88.845070422535215</v>
      </c>
      <c r="Q390" t="s">
        <v>8310</v>
      </c>
      <c r="R390" t="s">
        <v>8315</v>
      </c>
      <c r="S390" s="11">
        <f t="shared" si="26"/>
        <v>42549.076157407413</v>
      </c>
      <c r="T390" s="11">
        <f t="shared" si="27"/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 s="6">
        <v>68000</v>
      </c>
      <c r="E391" s="6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7">
        <f t="shared" si="24"/>
        <v>1.8153547058823529</v>
      </c>
      <c r="P391" s="9">
        <f t="shared" si="25"/>
        <v>81.75107284768211</v>
      </c>
      <c r="Q391" t="s">
        <v>8310</v>
      </c>
      <c r="R391" t="s">
        <v>8315</v>
      </c>
      <c r="S391" s="11">
        <f t="shared" si="26"/>
        <v>41674.063078703701</v>
      </c>
      <c r="T391" s="11">
        <f t="shared" si="27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 s="6">
        <v>1000</v>
      </c>
      <c r="E392" s="6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7">
        <f t="shared" si="24"/>
        <v>1</v>
      </c>
      <c r="P392" s="9">
        <f t="shared" si="25"/>
        <v>71.428571428571431</v>
      </c>
      <c r="Q392" t="s">
        <v>8310</v>
      </c>
      <c r="R392" t="s">
        <v>8315</v>
      </c>
      <c r="S392" s="11">
        <f t="shared" si="26"/>
        <v>42112.036712962959</v>
      </c>
      <c r="T392" s="11">
        <f t="shared" si="27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 s="6">
        <v>20000</v>
      </c>
      <c r="E393" s="6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7">
        <f t="shared" si="24"/>
        <v>1.0061</v>
      </c>
      <c r="P393" s="9">
        <f t="shared" si="25"/>
        <v>104.25906735751295</v>
      </c>
      <c r="Q393" t="s">
        <v>8310</v>
      </c>
      <c r="R393" t="s">
        <v>8315</v>
      </c>
      <c r="S393" s="11">
        <f t="shared" si="26"/>
        <v>40865.042256944449</v>
      </c>
      <c r="T393" s="11">
        <f t="shared" si="27"/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 s="6">
        <v>18500</v>
      </c>
      <c r="E394" s="6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7">
        <f t="shared" si="24"/>
        <v>1.009027027027027</v>
      </c>
      <c r="P394" s="9">
        <f t="shared" si="25"/>
        <v>90.616504854368927</v>
      </c>
      <c r="Q394" t="s">
        <v>8310</v>
      </c>
      <c r="R394" t="s">
        <v>8315</v>
      </c>
      <c r="S394" s="11">
        <f t="shared" si="26"/>
        <v>40763.717256944445</v>
      </c>
      <c r="T394" s="11">
        <f t="shared" si="27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 s="6">
        <v>50000</v>
      </c>
      <c r="E395" s="6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7">
        <f t="shared" si="24"/>
        <v>1.10446</v>
      </c>
      <c r="P395" s="9">
        <f t="shared" si="25"/>
        <v>157.33048433048432</v>
      </c>
      <c r="Q395" t="s">
        <v>8310</v>
      </c>
      <c r="R395" t="s">
        <v>8315</v>
      </c>
      <c r="S395" s="11">
        <f t="shared" si="26"/>
        <v>41526.708935185183</v>
      </c>
      <c r="T395" s="11">
        <f t="shared" si="27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 s="6">
        <v>4700</v>
      </c>
      <c r="E396" s="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7">
        <f t="shared" si="24"/>
        <v>1.118936170212766</v>
      </c>
      <c r="P396" s="9">
        <f t="shared" si="25"/>
        <v>105.18</v>
      </c>
      <c r="Q396" t="s">
        <v>8310</v>
      </c>
      <c r="R396" t="s">
        <v>8315</v>
      </c>
      <c r="S396" s="11">
        <f t="shared" si="26"/>
        <v>42417.818078703705</v>
      </c>
      <c r="T396" s="11">
        <f t="shared" si="27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 s="6">
        <v>10000</v>
      </c>
      <c r="E397" s="6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7">
        <f t="shared" si="24"/>
        <v>1.0804450000000001</v>
      </c>
      <c r="P397" s="9">
        <f t="shared" si="25"/>
        <v>58.719836956521746</v>
      </c>
      <c r="Q397" t="s">
        <v>8310</v>
      </c>
      <c r="R397" t="s">
        <v>8315</v>
      </c>
      <c r="S397" s="11">
        <f t="shared" si="26"/>
        <v>40990.909259259257</v>
      </c>
      <c r="T397" s="11">
        <f t="shared" si="27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 s="6">
        <v>15000</v>
      </c>
      <c r="E398" s="6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7">
        <f t="shared" si="24"/>
        <v>1.0666666666666667</v>
      </c>
      <c r="P398" s="9">
        <f t="shared" si="25"/>
        <v>81.632653061224488</v>
      </c>
      <c r="Q398" t="s">
        <v>8310</v>
      </c>
      <c r="R398" t="s">
        <v>8315</v>
      </c>
      <c r="S398" s="11">
        <f t="shared" si="26"/>
        <v>41082.564884259256</v>
      </c>
      <c r="T398" s="11">
        <f t="shared" si="27"/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 s="6">
        <v>12444</v>
      </c>
      <c r="E399" s="6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7">
        <f t="shared" si="24"/>
        <v>1.0390027322404372</v>
      </c>
      <c r="P399" s="9">
        <f t="shared" si="25"/>
        <v>56.460043668122275</v>
      </c>
      <c r="Q399" t="s">
        <v>8310</v>
      </c>
      <c r="R399" t="s">
        <v>8315</v>
      </c>
      <c r="S399" s="11">
        <f t="shared" si="26"/>
        <v>40379.776435185187</v>
      </c>
      <c r="T399" s="11">
        <f t="shared" si="27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 s="6">
        <v>7500</v>
      </c>
      <c r="E400" s="6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7">
        <f t="shared" si="24"/>
        <v>1.2516</v>
      </c>
      <c r="P400" s="9">
        <f t="shared" si="25"/>
        <v>140.1044776119403</v>
      </c>
      <c r="Q400" t="s">
        <v>8310</v>
      </c>
      <c r="R400" t="s">
        <v>8315</v>
      </c>
      <c r="S400" s="11">
        <f t="shared" si="26"/>
        <v>42078.793124999997</v>
      </c>
      <c r="T400" s="11">
        <f t="shared" si="27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6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7">
        <f t="shared" si="24"/>
        <v>1.0680499999999999</v>
      </c>
      <c r="P401" s="9">
        <f t="shared" si="25"/>
        <v>224.85263157894738</v>
      </c>
      <c r="Q401" t="s">
        <v>8310</v>
      </c>
      <c r="R401" t="s">
        <v>8315</v>
      </c>
      <c r="S401" s="11">
        <f t="shared" si="26"/>
        <v>42687.875775462962</v>
      </c>
      <c r="T401" s="11">
        <f t="shared" si="27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 s="6">
        <v>10000</v>
      </c>
      <c r="E402" s="6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7">
        <f t="shared" si="24"/>
        <v>1.1230249999999999</v>
      </c>
      <c r="P402" s="9">
        <f t="shared" si="25"/>
        <v>181.13306451612902</v>
      </c>
      <c r="Q402" t="s">
        <v>8310</v>
      </c>
      <c r="R402" t="s">
        <v>8315</v>
      </c>
      <c r="S402" s="11">
        <f t="shared" si="26"/>
        <v>41745.635960648149</v>
      </c>
      <c r="T402" s="11">
        <f t="shared" si="27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 s="6">
        <v>50000</v>
      </c>
      <c r="E403" s="6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7">
        <f t="shared" si="24"/>
        <v>1.0381199999999999</v>
      </c>
      <c r="P403" s="9">
        <f t="shared" si="25"/>
        <v>711.04109589041093</v>
      </c>
      <c r="Q403" t="s">
        <v>8310</v>
      </c>
      <c r="R403" t="s">
        <v>8315</v>
      </c>
      <c r="S403" s="11">
        <f t="shared" si="26"/>
        <v>40732.842245370368</v>
      </c>
      <c r="T403" s="11">
        <f t="shared" si="27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 s="6">
        <v>2000</v>
      </c>
      <c r="E404" s="6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7">
        <f t="shared" si="24"/>
        <v>1.4165000000000001</v>
      </c>
      <c r="P404" s="9">
        <f t="shared" si="25"/>
        <v>65.883720930232556</v>
      </c>
      <c r="Q404" t="s">
        <v>8310</v>
      </c>
      <c r="R404" t="s">
        <v>8315</v>
      </c>
      <c r="S404" s="11">
        <f t="shared" si="26"/>
        <v>42292.539548611108</v>
      </c>
      <c r="T404" s="11">
        <f t="shared" si="27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 s="6">
        <v>5000</v>
      </c>
      <c r="E405" s="6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7">
        <f t="shared" si="24"/>
        <v>1.0526</v>
      </c>
      <c r="P405" s="9">
        <f t="shared" si="25"/>
        <v>75.185714285714283</v>
      </c>
      <c r="Q405" t="s">
        <v>8310</v>
      </c>
      <c r="R405" t="s">
        <v>8315</v>
      </c>
      <c r="S405" s="11">
        <f t="shared" si="26"/>
        <v>40718.310659722221</v>
      </c>
      <c r="T405" s="11">
        <f t="shared" si="27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 s="6">
        <v>35000</v>
      </c>
      <c r="E406" s="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7">
        <f t="shared" si="24"/>
        <v>1.0309142857142857</v>
      </c>
      <c r="P406" s="9">
        <f t="shared" si="25"/>
        <v>133.14391143911439</v>
      </c>
      <c r="Q406" t="s">
        <v>8310</v>
      </c>
      <c r="R406" t="s">
        <v>8315</v>
      </c>
      <c r="S406" s="11">
        <f t="shared" si="26"/>
        <v>41646.628032407411</v>
      </c>
      <c r="T406" s="11">
        <f t="shared" si="27"/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 s="6">
        <v>2820</v>
      </c>
      <c r="E407" s="6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7">
        <f t="shared" si="24"/>
        <v>1.0765957446808512</v>
      </c>
      <c r="P407" s="9">
        <f t="shared" si="25"/>
        <v>55.2</v>
      </c>
      <c r="Q407" t="s">
        <v>8310</v>
      </c>
      <c r="R407" t="s">
        <v>8315</v>
      </c>
      <c r="S407" s="11">
        <f t="shared" si="26"/>
        <v>41674.08494212963</v>
      </c>
      <c r="T407" s="11">
        <f t="shared" si="27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 s="6">
        <v>2800</v>
      </c>
      <c r="E408" s="6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7">
        <f t="shared" si="24"/>
        <v>1.0770464285714285</v>
      </c>
      <c r="P408" s="9">
        <f t="shared" si="25"/>
        <v>86.163714285714292</v>
      </c>
      <c r="Q408" t="s">
        <v>8310</v>
      </c>
      <c r="R408" t="s">
        <v>8315</v>
      </c>
      <c r="S408" s="11">
        <f t="shared" si="26"/>
        <v>40638.162465277775</v>
      </c>
      <c r="T408" s="11">
        <f t="shared" si="27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 s="6">
        <v>2000</v>
      </c>
      <c r="E409" s="6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7">
        <f t="shared" si="24"/>
        <v>1.0155000000000001</v>
      </c>
      <c r="P409" s="9">
        <f t="shared" si="25"/>
        <v>92.318181818181813</v>
      </c>
      <c r="Q409" t="s">
        <v>8310</v>
      </c>
      <c r="R409" t="s">
        <v>8315</v>
      </c>
      <c r="S409" s="11">
        <f t="shared" si="26"/>
        <v>40806.870949074073</v>
      </c>
      <c r="T409" s="11">
        <f t="shared" si="27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 s="6">
        <v>6000</v>
      </c>
      <c r="E410" s="6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7">
        <f t="shared" si="24"/>
        <v>1.0143766666666667</v>
      </c>
      <c r="P410" s="9">
        <f t="shared" si="25"/>
        <v>160.16473684210527</v>
      </c>
      <c r="Q410" t="s">
        <v>8310</v>
      </c>
      <c r="R410" t="s">
        <v>8315</v>
      </c>
      <c r="S410" s="11">
        <f t="shared" si="26"/>
        <v>41543.735995370371</v>
      </c>
      <c r="T410" s="11">
        <f t="shared" si="27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6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7">
        <f t="shared" si="24"/>
        <v>1.3680000000000001</v>
      </c>
      <c r="P411" s="9">
        <f t="shared" si="25"/>
        <v>45.6</v>
      </c>
      <c r="Q411" t="s">
        <v>8310</v>
      </c>
      <c r="R411" t="s">
        <v>8315</v>
      </c>
      <c r="S411" s="11">
        <f t="shared" si="26"/>
        <v>42543.862777777773</v>
      </c>
      <c r="T411" s="11">
        <f t="shared" si="27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 s="6">
        <v>1000</v>
      </c>
      <c r="E412" s="6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7">
        <f t="shared" si="24"/>
        <v>1.2829999999999999</v>
      </c>
      <c r="P412" s="9">
        <f t="shared" si="25"/>
        <v>183.28571428571428</v>
      </c>
      <c r="Q412" t="s">
        <v>8310</v>
      </c>
      <c r="R412" t="s">
        <v>8315</v>
      </c>
      <c r="S412" s="11">
        <f t="shared" si="26"/>
        <v>42113.981446759266</v>
      </c>
      <c r="T412" s="11">
        <f t="shared" si="27"/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 s="6">
        <v>30000</v>
      </c>
      <c r="E413" s="6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7">
        <f t="shared" si="24"/>
        <v>1.0105</v>
      </c>
      <c r="P413" s="9">
        <f t="shared" si="25"/>
        <v>125.78838174273859</v>
      </c>
      <c r="Q413" t="s">
        <v>8310</v>
      </c>
      <c r="R413" t="s">
        <v>8315</v>
      </c>
      <c r="S413" s="11">
        <f t="shared" si="26"/>
        <v>41598.17597222222</v>
      </c>
      <c r="T413" s="11">
        <f t="shared" si="27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 s="6">
        <v>2500</v>
      </c>
      <c r="E414" s="6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7">
        <f t="shared" si="24"/>
        <v>1.2684</v>
      </c>
      <c r="P414" s="9">
        <f t="shared" si="25"/>
        <v>57.654545454545456</v>
      </c>
      <c r="Q414" t="s">
        <v>8310</v>
      </c>
      <c r="R414" t="s">
        <v>8315</v>
      </c>
      <c r="S414" s="11">
        <f t="shared" si="26"/>
        <v>41099.742800925924</v>
      </c>
      <c r="T414" s="11">
        <f t="shared" si="27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 s="6">
        <v>12800</v>
      </c>
      <c r="E415" s="6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7">
        <f t="shared" si="24"/>
        <v>1.0508593749999999</v>
      </c>
      <c r="P415" s="9">
        <f t="shared" si="25"/>
        <v>78.660818713450297</v>
      </c>
      <c r="Q415" t="s">
        <v>8310</v>
      </c>
      <c r="R415" t="s">
        <v>8315</v>
      </c>
      <c r="S415" s="11">
        <f t="shared" si="26"/>
        <v>41079.877442129626</v>
      </c>
      <c r="T415" s="11">
        <f t="shared" si="27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 s="6">
        <v>18500</v>
      </c>
      <c r="E416" s="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7">
        <f t="shared" si="24"/>
        <v>1.0285405405405406</v>
      </c>
      <c r="P416" s="9">
        <f t="shared" si="25"/>
        <v>91.480769230769226</v>
      </c>
      <c r="Q416" t="s">
        <v>8310</v>
      </c>
      <c r="R416" t="s">
        <v>8315</v>
      </c>
      <c r="S416" s="11">
        <f t="shared" si="26"/>
        <v>41529.063252314816</v>
      </c>
      <c r="T416" s="11">
        <f t="shared" si="27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 s="6">
        <v>1400</v>
      </c>
      <c r="E417" s="6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7">
        <f t="shared" si="24"/>
        <v>1.0214714285714286</v>
      </c>
      <c r="P417" s="9">
        <f t="shared" si="25"/>
        <v>68.09809523809524</v>
      </c>
      <c r="Q417" t="s">
        <v>8310</v>
      </c>
      <c r="R417" t="s">
        <v>8315</v>
      </c>
      <c r="S417" s="11">
        <f t="shared" si="26"/>
        <v>41904.851875</v>
      </c>
      <c r="T417" s="11">
        <f t="shared" si="27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 s="6">
        <v>1000</v>
      </c>
      <c r="E418" s="6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7">
        <f t="shared" si="24"/>
        <v>1.2021700000000002</v>
      </c>
      <c r="P418" s="9">
        <f t="shared" si="25"/>
        <v>48.086800000000004</v>
      </c>
      <c r="Q418" t="s">
        <v>8310</v>
      </c>
      <c r="R418" t="s">
        <v>8315</v>
      </c>
      <c r="S418" s="11">
        <f t="shared" si="26"/>
        <v>41648.396192129629</v>
      </c>
      <c r="T418" s="11">
        <f t="shared" si="27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 s="6">
        <v>10500</v>
      </c>
      <c r="E419" s="6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7">
        <f t="shared" si="24"/>
        <v>1.0024761904761905</v>
      </c>
      <c r="P419" s="9">
        <f t="shared" si="25"/>
        <v>202.42307692307693</v>
      </c>
      <c r="Q419" t="s">
        <v>8310</v>
      </c>
      <c r="R419" t="s">
        <v>8315</v>
      </c>
      <c r="S419" s="11">
        <f t="shared" si="26"/>
        <v>41360.970601851855</v>
      </c>
      <c r="T419" s="11">
        <f t="shared" si="27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 s="6">
        <v>22400</v>
      </c>
      <c r="E420" s="6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7">
        <f t="shared" si="24"/>
        <v>1.0063392857142857</v>
      </c>
      <c r="P420" s="9">
        <f t="shared" si="25"/>
        <v>216.75</v>
      </c>
      <c r="Q420" t="s">
        <v>8310</v>
      </c>
      <c r="R420" t="s">
        <v>8315</v>
      </c>
      <c r="S420" s="11">
        <f t="shared" si="26"/>
        <v>42178.282372685186</v>
      </c>
      <c r="T420" s="11">
        <f t="shared" si="27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 s="6">
        <v>8000</v>
      </c>
      <c r="E421" s="6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7">
        <f t="shared" si="24"/>
        <v>1.004375</v>
      </c>
      <c r="P421" s="9">
        <f t="shared" si="25"/>
        <v>110.06849315068493</v>
      </c>
      <c r="Q421" t="s">
        <v>8310</v>
      </c>
      <c r="R421" t="s">
        <v>8315</v>
      </c>
      <c r="S421" s="11">
        <f t="shared" si="26"/>
        <v>41394.842442129629</v>
      </c>
      <c r="T421" s="11">
        <f t="shared" si="27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 s="6">
        <v>3300</v>
      </c>
      <c r="E422" s="6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7">
        <f t="shared" si="24"/>
        <v>4.3939393939393936E-3</v>
      </c>
      <c r="P422" s="9">
        <f t="shared" si="25"/>
        <v>4.833333333333333</v>
      </c>
      <c r="Q422" t="s">
        <v>8310</v>
      </c>
      <c r="R422" t="s">
        <v>8316</v>
      </c>
      <c r="S422" s="11">
        <f t="shared" si="26"/>
        <v>41682.23646990741</v>
      </c>
      <c r="T422" s="11">
        <f t="shared" si="27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 s="6">
        <v>15000</v>
      </c>
      <c r="E423" s="6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7">
        <f t="shared" si="24"/>
        <v>2.0066666666666667E-2</v>
      </c>
      <c r="P423" s="9">
        <f t="shared" si="25"/>
        <v>50.166666666666664</v>
      </c>
      <c r="Q423" t="s">
        <v>8310</v>
      </c>
      <c r="R423" t="s">
        <v>8316</v>
      </c>
      <c r="S423" s="11">
        <f t="shared" si="26"/>
        <v>42177.491388888884</v>
      </c>
      <c r="T423" s="11">
        <f t="shared" si="27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 s="6">
        <v>40000</v>
      </c>
      <c r="E424" s="6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7">
        <f t="shared" si="24"/>
        <v>1.0749999999999999E-2</v>
      </c>
      <c r="P424" s="9">
        <f t="shared" si="25"/>
        <v>35.833333333333336</v>
      </c>
      <c r="Q424" t="s">
        <v>8310</v>
      </c>
      <c r="R424" t="s">
        <v>8316</v>
      </c>
      <c r="S424" s="11">
        <f t="shared" si="26"/>
        <v>41863.260381944441</v>
      </c>
      <c r="T424" s="11">
        <f t="shared" si="27"/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 s="6">
        <v>20000</v>
      </c>
      <c r="E425" s="6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7">
        <f t="shared" si="24"/>
        <v>7.6499999999999997E-3</v>
      </c>
      <c r="P425" s="9">
        <f t="shared" si="25"/>
        <v>11.76923076923077</v>
      </c>
      <c r="Q425" t="s">
        <v>8310</v>
      </c>
      <c r="R425" t="s">
        <v>8316</v>
      </c>
      <c r="S425" s="11">
        <f t="shared" si="26"/>
        <v>41400.92627314815</v>
      </c>
      <c r="T425" s="11">
        <f t="shared" si="27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 s="6">
        <v>3000</v>
      </c>
      <c r="E426" s="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7">
        <f t="shared" si="24"/>
        <v>6.7966666666666675E-2</v>
      </c>
      <c r="P426" s="9">
        <f t="shared" si="25"/>
        <v>40.78</v>
      </c>
      <c r="Q426" t="s">
        <v>8310</v>
      </c>
      <c r="R426" t="s">
        <v>8316</v>
      </c>
      <c r="S426" s="11">
        <f t="shared" si="26"/>
        <v>40934.376145833332</v>
      </c>
      <c r="T426" s="11">
        <f t="shared" si="27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 s="6">
        <v>50000</v>
      </c>
      <c r="E427" s="6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7">
        <f t="shared" si="24"/>
        <v>1.2E-4</v>
      </c>
      <c r="P427" s="9">
        <f t="shared" si="25"/>
        <v>3</v>
      </c>
      <c r="Q427" t="s">
        <v>8310</v>
      </c>
      <c r="R427" t="s">
        <v>8316</v>
      </c>
      <c r="S427" s="11">
        <f t="shared" si="26"/>
        <v>42275.861157407402</v>
      </c>
      <c r="T427" s="11">
        <f t="shared" si="27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 s="6">
        <v>10000</v>
      </c>
      <c r="E428" s="6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7">
        <f t="shared" si="24"/>
        <v>1.3299999999999999E-2</v>
      </c>
      <c r="P428" s="9">
        <f t="shared" si="25"/>
        <v>16.625</v>
      </c>
      <c r="Q428" t="s">
        <v>8310</v>
      </c>
      <c r="R428" t="s">
        <v>8316</v>
      </c>
      <c r="S428" s="11">
        <f t="shared" si="26"/>
        <v>42400.711967592593</v>
      </c>
      <c r="T428" s="11">
        <f t="shared" si="27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 s="6">
        <v>6500</v>
      </c>
      <c r="E429" s="6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7">
        <f t="shared" si="24"/>
        <v>0</v>
      </c>
      <c r="P429" s="9" t="e">
        <f t="shared" si="25"/>
        <v>#DIV/0!</v>
      </c>
      <c r="Q429" t="s">
        <v>8310</v>
      </c>
      <c r="R429" t="s">
        <v>8316</v>
      </c>
      <c r="S429" s="11">
        <f t="shared" si="26"/>
        <v>42285.909027777772</v>
      </c>
      <c r="T429" s="11">
        <f t="shared" si="27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 s="6">
        <v>12000</v>
      </c>
      <c r="E430" s="6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7">
        <f t="shared" si="24"/>
        <v>5.6333333333333332E-2</v>
      </c>
      <c r="P430" s="9">
        <f t="shared" si="25"/>
        <v>52</v>
      </c>
      <c r="Q430" t="s">
        <v>8310</v>
      </c>
      <c r="R430" t="s">
        <v>8316</v>
      </c>
      <c r="S430" s="11">
        <f t="shared" si="26"/>
        <v>41778.766724537039</v>
      </c>
      <c r="T430" s="11">
        <f t="shared" si="27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 s="6">
        <v>5000</v>
      </c>
      <c r="E431" s="6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7">
        <f t="shared" si="24"/>
        <v>0</v>
      </c>
      <c r="P431" s="9" t="e">
        <f t="shared" si="25"/>
        <v>#DIV/0!</v>
      </c>
      <c r="Q431" t="s">
        <v>8310</v>
      </c>
      <c r="R431" t="s">
        <v>8316</v>
      </c>
      <c r="S431" s="11">
        <f t="shared" si="26"/>
        <v>40070.901412037041</v>
      </c>
      <c r="T431" s="11">
        <f t="shared" si="27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 s="6">
        <v>1000</v>
      </c>
      <c r="E432" s="6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7">
        <f t="shared" si="24"/>
        <v>2.4E-2</v>
      </c>
      <c r="P432" s="9">
        <f t="shared" si="25"/>
        <v>4.8</v>
      </c>
      <c r="Q432" t="s">
        <v>8310</v>
      </c>
      <c r="R432" t="s">
        <v>8316</v>
      </c>
      <c r="S432" s="11">
        <f t="shared" si="26"/>
        <v>41513.107256944444</v>
      </c>
      <c r="T432" s="11">
        <f t="shared" si="27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6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7">
        <f t="shared" si="24"/>
        <v>0.13833333333333334</v>
      </c>
      <c r="P433" s="9">
        <f t="shared" si="25"/>
        <v>51.875</v>
      </c>
      <c r="Q433" t="s">
        <v>8310</v>
      </c>
      <c r="R433" t="s">
        <v>8316</v>
      </c>
      <c r="S433" s="11">
        <f t="shared" si="26"/>
        <v>42526.871331018512</v>
      </c>
      <c r="T433" s="11">
        <f t="shared" si="27"/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 s="6">
        <v>6000</v>
      </c>
      <c r="E434" s="6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7">
        <f t="shared" si="24"/>
        <v>9.5000000000000001E-2</v>
      </c>
      <c r="P434" s="9">
        <f t="shared" si="25"/>
        <v>71.25</v>
      </c>
      <c r="Q434" t="s">
        <v>8310</v>
      </c>
      <c r="R434" t="s">
        <v>8316</v>
      </c>
      <c r="S434" s="11">
        <f t="shared" si="26"/>
        <v>42238.726631944446</v>
      </c>
      <c r="T434" s="11">
        <f t="shared" si="27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 s="6">
        <v>3000</v>
      </c>
      <c r="E435" s="6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7">
        <f t="shared" si="24"/>
        <v>0</v>
      </c>
      <c r="P435" s="9" t="e">
        <f t="shared" si="25"/>
        <v>#DIV/0!</v>
      </c>
      <c r="Q435" t="s">
        <v>8310</v>
      </c>
      <c r="R435" t="s">
        <v>8316</v>
      </c>
      <c r="S435" s="11">
        <f t="shared" si="26"/>
        <v>42228.629884259266</v>
      </c>
      <c r="T435" s="11">
        <f t="shared" si="27"/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 s="6">
        <v>2500</v>
      </c>
      <c r="E436" s="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7">
        <f t="shared" si="24"/>
        <v>0.05</v>
      </c>
      <c r="P436" s="9">
        <f t="shared" si="25"/>
        <v>62.5</v>
      </c>
      <c r="Q436" t="s">
        <v>8310</v>
      </c>
      <c r="R436" t="s">
        <v>8316</v>
      </c>
      <c r="S436" s="11">
        <f t="shared" si="26"/>
        <v>41576.834513888891</v>
      </c>
      <c r="T436" s="11">
        <f t="shared" si="27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 s="6">
        <v>110000</v>
      </c>
      <c r="E437" s="6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7">
        <f t="shared" si="24"/>
        <v>2.7272727272727273E-5</v>
      </c>
      <c r="P437" s="9">
        <f t="shared" si="25"/>
        <v>1</v>
      </c>
      <c r="Q437" t="s">
        <v>8310</v>
      </c>
      <c r="R437" t="s">
        <v>8316</v>
      </c>
      <c r="S437" s="11">
        <f t="shared" si="26"/>
        <v>41500.747453703705</v>
      </c>
      <c r="T437" s="11">
        <f t="shared" si="27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 s="6">
        <v>1000</v>
      </c>
      <c r="E438" s="6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7">
        <f t="shared" si="24"/>
        <v>0</v>
      </c>
      <c r="P438" s="9" t="e">
        <f t="shared" si="25"/>
        <v>#DIV/0!</v>
      </c>
      <c r="Q438" t="s">
        <v>8310</v>
      </c>
      <c r="R438" t="s">
        <v>8316</v>
      </c>
      <c r="S438" s="11">
        <f t="shared" si="26"/>
        <v>41456.36241898148</v>
      </c>
      <c r="T438" s="11">
        <f t="shared" si="27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 s="6">
        <v>7000</v>
      </c>
      <c r="E439" s="6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7">
        <f t="shared" si="24"/>
        <v>0</v>
      </c>
      <c r="P439" s="9" t="e">
        <f t="shared" si="25"/>
        <v>#DIV/0!</v>
      </c>
      <c r="Q439" t="s">
        <v>8310</v>
      </c>
      <c r="R439" t="s">
        <v>8316</v>
      </c>
      <c r="S439" s="11">
        <f t="shared" si="26"/>
        <v>42591.31858796296</v>
      </c>
      <c r="T439" s="11">
        <f t="shared" si="27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 s="6">
        <v>20000</v>
      </c>
      <c r="E440" s="6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7">
        <f t="shared" si="24"/>
        <v>9.3799999999999994E-2</v>
      </c>
      <c r="P440" s="9">
        <f t="shared" si="25"/>
        <v>170.54545454545453</v>
      </c>
      <c r="Q440" t="s">
        <v>8310</v>
      </c>
      <c r="R440" t="s">
        <v>8316</v>
      </c>
      <c r="S440" s="11">
        <f t="shared" si="26"/>
        <v>42296.261087962965</v>
      </c>
      <c r="T440" s="11">
        <f t="shared" si="27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 s="6">
        <v>450</v>
      </c>
      <c r="E441" s="6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7">
        <f t="shared" si="24"/>
        <v>0</v>
      </c>
      <c r="P441" s="9" t="e">
        <f t="shared" si="25"/>
        <v>#DIV/0!</v>
      </c>
      <c r="Q441" t="s">
        <v>8310</v>
      </c>
      <c r="R441" t="s">
        <v>8316</v>
      </c>
      <c r="S441" s="11">
        <f t="shared" si="26"/>
        <v>41919.761782407404</v>
      </c>
      <c r="T441" s="11">
        <f t="shared" si="27"/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 s="6">
        <v>5000</v>
      </c>
      <c r="E442" s="6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7">
        <f t="shared" si="24"/>
        <v>1E-3</v>
      </c>
      <c r="P442" s="9">
        <f t="shared" si="25"/>
        <v>5</v>
      </c>
      <c r="Q442" t="s">
        <v>8310</v>
      </c>
      <c r="R442" t="s">
        <v>8316</v>
      </c>
      <c r="S442" s="11">
        <f t="shared" si="26"/>
        <v>42423.985567129625</v>
      </c>
      <c r="T442" s="11">
        <f t="shared" si="27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6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7">
        <f t="shared" si="24"/>
        <v>0</v>
      </c>
      <c r="P443" s="9" t="e">
        <f t="shared" si="25"/>
        <v>#DIV/0!</v>
      </c>
      <c r="Q443" t="s">
        <v>8310</v>
      </c>
      <c r="R443" t="s">
        <v>8316</v>
      </c>
      <c r="S443" s="11">
        <f t="shared" si="26"/>
        <v>41550.793935185182</v>
      </c>
      <c r="T443" s="11">
        <f t="shared" si="27"/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 s="6">
        <v>17000</v>
      </c>
      <c r="E444" s="6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7">
        <f t="shared" si="24"/>
        <v>0.39358823529411763</v>
      </c>
      <c r="P444" s="9">
        <f t="shared" si="25"/>
        <v>393.58823529411762</v>
      </c>
      <c r="Q444" t="s">
        <v>8310</v>
      </c>
      <c r="R444" t="s">
        <v>8316</v>
      </c>
      <c r="S444" s="11">
        <f t="shared" si="26"/>
        <v>42024.888692129629</v>
      </c>
      <c r="T444" s="11">
        <f t="shared" si="27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 s="6">
        <v>10000</v>
      </c>
      <c r="E445" s="6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7">
        <f t="shared" si="24"/>
        <v>1E-3</v>
      </c>
      <c r="P445" s="9">
        <f t="shared" si="25"/>
        <v>5</v>
      </c>
      <c r="Q445" t="s">
        <v>8310</v>
      </c>
      <c r="R445" t="s">
        <v>8316</v>
      </c>
      <c r="S445" s="11">
        <f t="shared" si="26"/>
        <v>41650.015057870369</v>
      </c>
      <c r="T445" s="11">
        <f t="shared" si="27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 s="6">
        <v>1000</v>
      </c>
      <c r="E446" s="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7">
        <f t="shared" si="24"/>
        <v>0.05</v>
      </c>
      <c r="P446" s="9">
        <f t="shared" si="25"/>
        <v>50</v>
      </c>
      <c r="Q446" t="s">
        <v>8310</v>
      </c>
      <c r="R446" t="s">
        <v>8316</v>
      </c>
      <c r="S446" s="11">
        <f t="shared" si="26"/>
        <v>40894.906956018516</v>
      </c>
      <c r="T446" s="11">
        <f t="shared" si="27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 s="6">
        <v>60000</v>
      </c>
      <c r="E447" s="6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7">
        <f t="shared" si="24"/>
        <v>3.3333333333333335E-5</v>
      </c>
      <c r="P447" s="9">
        <f t="shared" si="25"/>
        <v>1</v>
      </c>
      <c r="Q447" t="s">
        <v>8310</v>
      </c>
      <c r="R447" t="s">
        <v>8316</v>
      </c>
      <c r="S447" s="11">
        <f t="shared" si="26"/>
        <v>42130.335358796292</v>
      </c>
      <c r="T447" s="11">
        <f t="shared" si="27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 s="6">
        <v>10500</v>
      </c>
      <c r="E448" s="6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7">
        <f t="shared" si="24"/>
        <v>7.2952380952380949E-2</v>
      </c>
      <c r="P448" s="9">
        <f t="shared" si="25"/>
        <v>47.875</v>
      </c>
      <c r="Q448" t="s">
        <v>8310</v>
      </c>
      <c r="R448" t="s">
        <v>8316</v>
      </c>
      <c r="S448" s="11">
        <f t="shared" si="26"/>
        <v>42037.083564814813</v>
      </c>
      <c r="T448" s="11">
        <f t="shared" si="27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6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7">
        <f t="shared" si="24"/>
        <v>1.6666666666666666E-4</v>
      </c>
      <c r="P449" s="9">
        <f t="shared" si="25"/>
        <v>5</v>
      </c>
      <c r="Q449" t="s">
        <v>8310</v>
      </c>
      <c r="R449" t="s">
        <v>8316</v>
      </c>
      <c r="S449" s="11">
        <f t="shared" si="26"/>
        <v>41331.555127314816</v>
      </c>
      <c r="T449" s="11">
        <f t="shared" si="27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 s="6">
        <v>2500</v>
      </c>
      <c r="E450" s="6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7">
        <f t="shared" si="24"/>
        <v>3.2804E-2</v>
      </c>
      <c r="P450" s="9">
        <f t="shared" si="25"/>
        <v>20.502500000000001</v>
      </c>
      <c r="Q450" t="s">
        <v>8310</v>
      </c>
      <c r="R450" t="s">
        <v>8316</v>
      </c>
      <c r="S450" s="11">
        <f t="shared" si="26"/>
        <v>41753.758043981477</v>
      </c>
      <c r="T450" s="11">
        <f t="shared" si="27"/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6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7">
        <f t="shared" ref="O451:O514" si="28">E451/D451</f>
        <v>2.2499999999999999E-2</v>
      </c>
      <c r="P451" s="9">
        <f t="shared" ref="P451:P514" si="29">E451/L451</f>
        <v>9</v>
      </c>
      <c r="Q451" t="s">
        <v>8310</v>
      </c>
      <c r="R451" t="s">
        <v>8316</v>
      </c>
      <c r="S451" s="11">
        <f t="shared" ref="S451:S514" si="30">(((J451/60)/60)/24)+DATE(1970,1,1)</f>
        <v>41534.568113425928</v>
      </c>
      <c r="T451" s="11">
        <f t="shared" ref="T451:T514" si="31">(((I451/60)/60)/24)+DATE(1970,1,1)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 s="6">
        <v>50000</v>
      </c>
      <c r="E452" s="6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7">
        <f t="shared" si="28"/>
        <v>7.92E-3</v>
      </c>
      <c r="P452" s="9">
        <f t="shared" si="29"/>
        <v>56.571428571428569</v>
      </c>
      <c r="Q452" t="s">
        <v>8310</v>
      </c>
      <c r="R452" t="s">
        <v>8316</v>
      </c>
      <c r="S452" s="11">
        <f t="shared" si="30"/>
        <v>41654.946759259255</v>
      </c>
      <c r="T452" s="11">
        <f t="shared" si="31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 s="6">
        <v>20000</v>
      </c>
      <c r="E453" s="6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7">
        <f t="shared" si="28"/>
        <v>0</v>
      </c>
      <c r="P453" s="9" t="e">
        <f t="shared" si="29"/>
        <v>#DIV/0!</v>
      </c>
      <c r="Q453" t="s">
        <v>8310</v>
      </c>
      <c r="R453" t="s">
        <v>8316</v>
      </c>
      <c r="S453" s="11">
        <f t="shared" si="30"/>
        <v>41634.715173611112</v>
      </c>
      <c r="T453" s="11">
        <f t="shared" si="31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 s="6">
        <v>750</v>
      </c>
      <c r="E454" s="6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7">
        <f t="shared" si="28"/>
        <v>0.64</v>
      </c>
      <c r="P454" s="9">
        <f t="shared" si="29"/>
        <v>40</v>
      </c>
      <c r="Q454" t="s">
        <v>8310</v>
      </c>
      <c r="R454" t="s">
        <v>8316</v>
      </c>
      <c r="S454" s="11">
        <f t="shared" si="30"/>
        <v>42107.703877314809</v>
      </c>
      <c r="T454" s="11">
        <f t="shared" si="31"/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 s="6">
        <v>94875</v>
      </c>
      <c r="E455" s="6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7">
        <f t="shared" si="28"/>
        <v>2.740447957839262E-4</v>
      </c>
      <c r="P455" s="9">
        <f t="shared" si="29"/>
        <v>13</v>
      </c>
      <c r="Q455" t="s">
        <v>8310</v>
      </c>
      <c r="R455" t="s">
        <v>8316</v>
      </c>
      <c r="S455" s="11">
        <f t="shared" si="30"/>
        <v>42038.824988425928</v>
      </c>
      <c r="T455" s="11">
        <f t="shared" si="31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 s="6">
        <v>10000</v>
      </c>
      <c r="E456" s="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7">
        <f t="shared" si="28"/>
        <v>8.2000000000000007E-3</v>
      </c>
      <c r="P456" s="9">
        <f t="shared" si="29"/>
        <v>16.399999999999999</v>
      </c>
      <c r="Q456" t="s">
        <v>8310</v>
      </c>
      <c r="R456" t="s">
        <v>8316</v>
      </c>
      <c r="S456" s="11">
        <f t="shared" si="30"/>
        <v>41938.717256944445</v>
      </c>
      <c r="T456" s="11">
        <f t="shared" si="31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 s="6">
        <v>65000</v>
      </c>
      <c r="E457" s="6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7">
        <f t="shared" si="28"/>
        <v>6.9230769230769226E-4</v>
      </c>
      <c r="P457" s="9">
        <f t="shared" si="29"/>
        <v>22.5</v>
      </c>
      <c r="Q457" t="s">
        <v>8310</v>
      </c>
      <c r="R457" t="s">
        <v>8316</v>
      </c>
      <c r="S457" s="11">
        <f t="shared" si="30"/>
        <v>40971.002569444441</v>
      </c>
      <c r="T457" s="11">
        <f t="shared" si="31"/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 s="6">
        <v>8888</v>
      </c>
      <c r="E458" s="6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7">
        <f t="shared" si="28"/>
        <v>6.8631863186318634E-3</v>
      </c>
      <c r="P458" s="9">
        <f t="shared" si="29"/>
        <v>20.333333333333332</v>
      </c>
      <c r="Q458" t="s">
        <v>8310</v>
      </c>
      <c r="R458" t="s">
        <v>8316</v>
      </c>
      <c r="S458" s="11">
        <f t="shared" si="30"/>
        <v>41547.694456018515</v>
      </c>
      <c r="T458" s="11">
        <f t="shared" si="31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 s="6">
        <v>20000</v>
      </c>
      <c r="E459" s="6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7">
        <f t="shared" si="28"/>
        <v>0</v>
      </c>
      <c r="P459" s="9" t="e">
        <f t="shared" si="29"/>
        <v>#DIV/0!</v>
      </c>
      <c r="Q459" t="s">
        <v>8310</v>
      </c>
      <c r="R459" t="s">
        <v>8316</v>
      </c>
      <c r="S459" s="11">
        <f t="shared" si="30"/>
        <v>41837.767500000002</v>
      </c>
      <c r="T459" s="11">
        <f t="shared" si="31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6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7">
        <f t="shared" si="28"/>
        <v>8.2100000000000006E-2</v>
      </c>
      <c r="P460" s="9">
        <f t="shared" si="29"/>
        <v>16.755102040816325</v>
      </c>
      <c r="Q460" t="s">
        <v>8310</v>
      </c>
      <c r="R460" t="s">
        <v>8316</v>
      </c>
      <c r="S460" s="11">
        <f t="shared" si="30"/>
        <v>41378.69976851852</v>
      </c>
      <c r="T460" s="11">
        <f t="shared" si="31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 s="6">
        <v>39000</v>
      </c>
      <c r="E461" s="6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7">
        <f t="shared" si="28"/>
        <v>6.4102564102564103E-4</v>
      </c>
      <c r="P461" s="9">
        <f t="shared" si="29"/>
        <v>25</v>
      </c>
      <c r="Q461" t="s">
        <v>8310</v>
      </c>
      <c r="R461" t="s">
        <v>8316</v>
      </c>
      <c r="S461" s="11">
        <f t="shared" si="30"/>
        <v>40800.6403587963</v>
      </c>
      <c r="T461" s="11">
        <f t="shared" si="31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 s="6">
        <v>8500</v>
      </c>
      <c r="E462" s="6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7">
        <f t="shared" si="28"/>
        <v>2.9411764705882353E-3</v>
      </c>
      <c r="P462" s="9">
        <f t="shared" si="29"/>
        <v>12.5</v>
      </c>
      <c r="Q462" t="s">
        <v>8310</v>
      </c>
      <c r="R462" t="s">
        <v>8316</v>
      </c>
      <c r="S462" s="11">
        <f t="shared" si="30"/>
        <v>41759.542534722219</v>
      </c>
      <c r="T462" s="11">
        <f t="shared" si="31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6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7">
        <f t="shared" si="28"/>
        <v>0</v>
      </c>
      <c r="P463" s="9" t="e">
        <f t="shared" si="29"/>
        <v>#DIV/0!</v>
      </c>
      <c r="Q463" t="s">
        <v>8310</v>
      </c>
      <c r="R463" t="s">
        <v>8316</v>
      </c>
      <c r="S463" s="11">
        <f t="shared" si="30"/>
        <v>41407.84684027778</v>
      </c>
      <c r="T463" s="11">
        <f t="shared" si="31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 s="6">
        <v>100000</v>
      </c>
      <c r="E464" s="6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7">
        <f t="shared" si="28"/>
        <v>0</v>
      </c>
      <c r="P464" s="9" t="e">
        <f t="shared" si="29"/>
        <v>#DIV/0!</v>
      </c>
      <c r="Q464" t="s">
        <v>8310</v>
      </c>
      <c r="R464" t="s">
        <v>8316</v>
      </c>
      <c r="S464" s="11">
        <f t="shared" si="30"/>
        <v>40705.126631944448</v>
      </c>
      <c r="T464" s="11">
        <f t="shared" si="31"/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 s="6">
        <v>55000</v>
      </c>
      <c r="E465" s="6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7">
        <f t="shared" si="28"/>
        <v>2.2727272727272728E-2</v>
      </c>
      <c r="P465" s="9">
        <f t="shared" si="29"/>
        <v>113.63636363636364</v>
      </c>
      <c r="Q465" t="s">
        <v>8310</v>
      </c>
      <c r="R465" t="s">
        <v>8316</v>
      </c>
      <c r="S465" s="11">
        <f t="shared" si="30"/>
        <v>40750.710104166668</v>
      </c>
      <c r="T465" s="11">
        <f t="shared" si="31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 s="6">
        <v>1010</v>
      </c>
      <c r="E466" s="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7">
        <f t="shared" si="28"/>
        <v>9.9009900990099011E-4</v>
      </c>
      <c r="P466" s="9">
        <f t="shared" si="29"/>
        <v>1</v>
      </c>
      <c r="Q466" t="s">
        <v>8310</v>
      </c>
      <c r="R466" t="s">
        <v>8316</v>
      </c>
      <c r="S466" s="11">
        <f t="shared" si="30"/>
        <v>42488.848784722228</v>
      </c>
      <c r="T466" s="11">
        <f t="shared" si="31"/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 s="6">
        <v>512</v>
      </c>
      <c r="E467" s="6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7">
        <f t="shared" si="28"/>
        <v>0.26953125</v>
      </c>
      <c r="P467" s="9">
        <f t="shared" si="29"/>
        <v>17.25</v>
      </c>
      <c r="Q467" t="s">
        <v>8310</v>
      </c>
      <c r="R467" t="s">
        <v>8316</v>
      </c>
      <c r="S467" s="11">
        <f t="shared" si="30"/>
        <v>41801.120069444441</v>
      </c>
      <c r="T467" s="11">
        <f t="shared" si="31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 s="6">
        <v>10000</v>
      </c>
      <c r="E468" s="6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7">
        <f t="shared" si="28"/>
        <v>7.6E-3</v>
      </c>
      <c r="P468" s="9">
        <f t="shared" si="29"/>
        <v>15.2</v>
      </c>
      <c r="Q468" t="s">
        <v>8310</v>
      </c>
      <c r="R468" t="s">
        <v>8316</v>
      </c>
      <c r="S468" s="11">
        <f t="shared" si="30"/>
        <v>41129.942870370374</v>
      </c>
      <c r="T468" s="11">
        <f t="shared" si="31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 s="6">
        <v>20000</v>
      </c>
      <c r="E469" s="6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7">
        <f t="shared" si="28"/>
        <v>0.21575</v>
      </c>
      <c r="P469" s="9">
        <f t="shared" si="29"/>
        <v>110.64102564102564</v>
      </c>
      <c r="Q469" t="s">
        <v>8310</v>
      </c>
      <c r="R469" t="s">
        <v>8316</v>
      </c>
      <c r="S469" s="11">
        <f t="shared" si="30"/>
        <v>41135.679791666669</v>
      </c>
      <c r="T469" s="11">
        <f t="shared" si="31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 s="6">
        <v>7500</v>
      </c>
      <c r="E470" s="6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7">
        <f t="shared" si="28"/>
        <v>0</v>
      </c>
      <c r="P470" s="9" t="e">
        <f t="shared" si="29"/>
        <v>#DIV/0!</v>
      </c>
      <c r="Q470" t="s">
        <v>8310</v>
      </c>
      <c r="R470" t="s">
        <v>8316</v>
      </c>
      <c r="S470" s="11">
        <f t="shared" si="30"/>
        <v>41041.167627314811</v>
      </c>
      <c r="T470" s="11">
        <f t="shared" si="31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6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7">
        <f t="shared" si="28"/>
        <v>0</v>
      </c>
      <c r="P471" s="9" t="e">
        <f t="shared" si="29"/>
        <v>#DIV/0!</v>
      </c>
      <c r="Q471" t="s">
        <v>8310</v>
      </c>
      <c r="R471" t="s">
        <v>8316</v>
      </c>
      <c r="S471" s="11">
        <f t="shared" si="30"/>
        <v>41827.989861111113</v>
      </c>
      <c r="T471" s="11">
        <f t="shared" si="31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 s="6">
        <v>5000</v>
      </c>
      <c r="E472" s="6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7">
        <f t="shared" si="28"/>
        <v>1.0200000000000001E-2</v>
      </c>
      <c r="P472" s="9">
        <f t="shared" si="29"/>
        <v>25.5</v>
      </c>
      <c r="Q472" t="s">
        <v>8310</v>
      </c>
      <c r="R472" t="s">
        <v>8316</v>
      </c>
      <c r="S472" s="11">
        <f t="shared" si="30"/>
        <v>41605.167696759258</v>
      </c>
      <c r="T472" s="11">
        <f t="shared" si="31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 s="6">
        <v>55000</v>
      </c>
      <c r="E473" s="6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7">
        <f t="shared" si="28"/>
        <v>0.11892727272727273</v>
      </c>
      <c r="P473" s="9">
        <f t="shared" si="29"/>
        <v>38.476470588235294</v>
      </c>
      <c r="Q473" t="s">
        <v>8310</v>
      </c>
      <c r="R473" t="s">
        <v>8316</v>
      </c>
      <c r="S473" s="11">
        <f t="shared" si="30"/>
        <v>41703.721979166665</v>
      </c>
      <c r="T473" s="11">
        <f t="shared" si="31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 s="6">
        <v>800</v>
      </c>
      <c r="E474" s="6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7">
        <f t="shared" si="28"/>
        <v>0.17624999999999999</v>
      </c>
      <c r="P474" s="9">
        <f t="shared" si="29"/>
        <v>28.2</v>
      </c>
      <c r="Q474" t="s">
        <v>8310</v>
      </c>
      <c r="R474" t="s">
        <v>8316</v>
      </c>
      <c r="S474" s="11">
        <f t="shared" si="30"/>
        <v>41844.922662037039</v>
      </c>
      <c r="T474" s="11">
        <f t="shared" si="31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 s="6">
        <v>30000</v>
      </c>
      <c r="E475" s="6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7">
        <f t="shared" si="28"/>
        <v>2.87E-2</v>
      </c>
      <c r="P475" s="9">
        <f t="shared" si="29"/>
        <v>61.5</v>
      </c>
      <c r="Q475" t="s">
        <v>8310</v>
      </c>
      <c r="R475" t="s">
        <v>8316</v>
      </c>
      <c r="S475" s="11">
        <f t="shared" si="30"/>
        <v>41869.698136574072</v>
      </c>
      <c r="T475" s="11">
        <f t="shared" si="31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 s="6">
        <v>3300</v>
      </c>
      <c r="E476" s="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7">
        <f t="shared" si="28"/>
        <v>3.0303030303030303E-4</v>
      </c>
      <c r="P476" s="9">
        <f t="shared" si="29"/>
        <v>1</v>
      </c>
      <c r="Q476" t="s">
        <v>8310</v>
      </c>
      <c r="R476" t="s">
        <v>8316</v>
      </c>
      <c r="S476" s="11">
        <f t="shared" si="30"/>
        <v>42753.329039351855</v>
      </c>
      <c r="T476" s="11">
        <f t="shared" si="31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 s="6">
        <v>2000</v>
      </c>
      <c r="E477" s="6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7">
        <f t="shared" si="28"/>
        <v>0</v>
      </c>
      <c r="P477" s="9" t="e">
        <f t="shared" si="29"/>
        <v>#DIV/0!</v>
      </c>
      <c r="Q477" t="s">
        <v>8310</v>
      </c>
      <c r="R477" t="s">
        <v>8316</v>
      </c>
      <c r="S477" s="11">
        <f t="shared" si="30"/>
        <v>42100.086145833338</v>
      </c>
      <c r="T477" s="11">
        <f t="shared" si="31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 s="6">
        <v>220000</v>
      </c>
      <c r="E478" s="6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7">
        <f t="shared" si="28"/>
        <v>2.2302681818181819E-2</v>
      </c>
      <c r="P478" s="9">
        <f t="shared" si="29"/>
        <v>39.569274193548388</v>
      </c>
      <c r="Q478" t="s">
        <v>8310</v>
      </c>
      <c r="R478" t="s">
        <v>8316</v>
      </c>
      <c r="S478" s="11">
        <f t="shared" si="30"/>
        <v>41757.975011574075</v>
      </c>
      <c r="T478" s="11">
        <f t="shared" si="31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 s="6">
        <v>1500</v>
      </c>
      <c r="E479" s="6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7">
        <f t="shared" si="28"/>
        <v>0</v>
      </c>
      <c r="P479" s="9" t="e">
        <f t="shared" si="29"/>
        <v>#DIV/0!</v>
      </c>
      <c r="Q479" t="s">
        <v>8310</v>
      </c>
      <c r="R479" t="s">
        <v>8316</v>
      </c>
      <c r="S479" s="11">
        <f t="shared" si="30"/>
        <v>40987.83488425926</v>
      </c>
      <c r="T479" s="11">
        <f t="shared" si="31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 s="6">
        <v>10000</v>
      </c>
      <c r="E480" s="6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7">
        <f t="shared" si="28"/>
        <v>0</v>
      </c>
      <c r="P480" s="9" t="e">
        <f t="shared" si="29"/>
        <v>#DIV/0!</v>
      </c>
      <c r="Q480" t="s">
        <v>8310</v>
      </c>
      <c r="R480" t="s">
        <v>8316</v>
      </c>
      <c r="S480" s="11">
        <f t="shared" si="30"/>
        <v>42065.910983796297</v>
      </c>
      <c r="T480" s="11">
        <f t="shared" si="31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 s="6">
        <v>15000</v>
      </c>
      <c r="E481" s="6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7">
        <f t="shared" si="28"/>
        <v>0.3256</v>
      </c>
      <c r="P481" s="9">
        <f t="shared" si="29"/>
        <v>88.8</v>
      </c>
      <c r="Q481" t="s">
        <v>8310</v>
      </c>
      <c r="R481" t="s">
        <v>8316</v>
      </c>
      <c r="S481" s="11">
        <f t="shared" si="30"/>
        <v>41904.407812500001</v>
      </c>
      <c r="T481" s="11">
        <f t="shared" si="31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 s="6">
        <v>40000</v>
      </c>
      <c r="E482" s="6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7">
        <f t="shared" si="28"/>
        <v>0.19409999999999999</v>
      </c>
      <c r="P482" s="9">
        <f t="shared" si="29"/>
        <v>55.457142857142856</v>
      </c>
      <c r="Q482" t="s">
        <v>8310</v>
      </c>
      <c r="R482" t="s">
        <v>8316</v>
      </c>
      <c r="S482" s="11">
        <f t="shared" si="30"/>
        <v>41465.500173611108</v>
      </c>
      <c r="T482" s="11">
        <f t="shared" si="31"/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 s="6">
        <v>30000</v>
      </c>
      <c r="E483" s="6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7">
        <f t="shared" si="28"/>
        <v>6.0999999999999999E-2</v>
      </c>
      <c r="P483" s="9">
        <f t="shared" si="29"/>
        <v>87.142857142857139</v>
      </c>
      <c r="Q483" t="s">
        <v>8310</v>
      </c>
      <c r="R483" t="s">
        <v>8316</v>
      </c>
      <c r="S483" s="11">
        <f t="shared" si="30"/>
        <v>41162.672326388885</v>
      </c>
      <c r="T483" s="11">
        <f t="shared" si="31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 s="6">
        <v>10000</v>
      </c>
      <c r="E484" s="6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7">
        <f t="shared" si="28"/>
        <v>1E-3</v>
      </c>
      <c r="P484" s="9">
        <f t="shared" si="29"/>
        <v>10</v>
      </c>
      <c r="Q484" t="s">
        <v>8310</v>
      </c>
      <c r="R484" t="s">
        <v>8316</v>
      </c>
      <c r="S484" s="11">
        <f t="shared" si="30"/>
        <v>42447.896875000006</v>
      </c>
      <c r="T484" s="11">
        <f t="shared" si="31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6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7">
        <f t="shared" si="28"/>
        <v>0.502</v>
      </c>
      <c r="P485" s="9">
        <f t="shared" si="29"/>
        <v>51.224489795918366</v>
      </c>
      <c r="Q485" t="s">
        <v>8310</v>
      </c>
      <c r="R485" t="s">
        <v>8316</v>
      </c>
      <c r="S485" s="11">
        <f t="shared" si="30"/>
        <v>41243.197592592594</v>
      </c>
      <c r="T485" s="11">
        <f t="shared" si="31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7">
        <f t="shared" si="28"/>
        <v>1.8625E-3</v>
      </c>
      <c r="P486" s="9">
        <f t="shared" si="29"/>
        <v>13.545454545454545</v>
      </c>
      <c r="Q486" t="s">
        <v>8310</v>
      </c>
      <c r="R486" t="s">
        <v>8316</v>
      </c>
      <c r="S486" s="11">
        <f t="shared" si="30"/>
        <v>42272.93949074074</v>
      </c>
      <c r="T486" s="11">
        <f t="shared" si="31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6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7">
        <f t="shared" si="28"/>
        <v>0.21906971229845085</v>
      </c>
      <c r="P487" s="9">
        <f t="shared" si="29"/>
        <v>66.520080000000007</v>
      </c>
      <c r="Q487" t="s">
        <v>8310</v>
      </c>
      <c r="R487" t="s">
        <v>8316</v>
      </c>
      <c r="S487" s="11">
        <f t="shared" si="30"/>
        <v>41381.50577546296</v>
      </c>
      <c r="T487" s="11">
        <f t="shared" si="31"/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 s="6">
        <v>550000</v>
      </c>
      <c r="E488" s="6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7">
        <f t="shared" si="28"/>
        <v>9.0909090909090904E-5</v>
      </c>
      <c r="P488" s="9">
        <f t="shared" si="29"/>
        <v>50</v>
      </c>
      <c r="Q488" t="s">
        <v>8310</v>
      </c>
      <c r="R488" t="s">
        <v>8316</v>
      </c>
      <c r="S488" s="11">
        <f t="shared" si="30"/>
        <v>41761.94258101852</v>
      </c>
      <c r="T488" s="11">
        <f t="shared" si="31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 s="6">
        <v>50000</v>
      </c>
      <c r="E489" s="6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7">
        <f t="shared" si="28"/>
        <v>0</v>
      </c>
      <c r="P489" s="9" t="e">
        <f t="shared" si="29"/>
        <v>#DIV/0!</v>
      </c>
      <c r="Q489" t="s">
        <v>8310</v>
      </c>
      <c r="R489" t="s">
        <v>8316</v>
      </c>
      <c r="S489" s="11">
        <f t="shared" si="30"/>
        <v>42669.594837962963</v>
      </c>
      <c r="T489" s="11">
        <f t="shared" si="31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 s="6">
        <v>12000</v>
      </c>
      <c r="E490" s="6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7">
        <f t="shared" si="28"/>
        <v>0</v>
      </c>
      <c r="P490" s="9" t="e">
        <f t="shared" si="29"/>
        <v>#DIV/0!</v>
      </c>
      <c r="Q490" t="s">
        <v>8310</v>
      </c>
      <c r="R490" t="s">
        <v>8316</v>
      </c>
      <c r="S490" s="11">
        <f t="shared" si="30"/>
        <v>42714.054398148146</v>
      </c>
      <c r="T490" s="11">
        <f t="shared" si="31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 s="6">
        <v>74997</v>
      </c>
      <c r="E491" s="6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7">
        <f t="shared" si="28"/>
        <v>2.8667813379201833E-3</v>
      </c>
      <c r="P491" s="9">
        <f t="shared" si="29"/>
        <v>71.666666666666671</v>
      </c>
      <c r="Q491" t="s">
        <v>8310</v>
      </c>
      <c r="R491" t="s">
        <v>8316</v>
      </c>
      <c r="S491" s="11">
        <f t="shared" si="30"/>
        <v>40882.481666666667</v>
      </c>
      <c r="T491" s="11">
        <f t="shared" si="31"/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 s="6">
        <v>1000</v>
      </c>
      <c r="E492" s="6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7">
        <f t="shared" si="28"/>
        <v>0</v>
      </c>
      <c r="P492" s="9" t="e">
        <f t="shared" si="29"/>
        <v>#DIV/0!</v>
      </c>
      <c r="Q492" t="s">
        <v>8310</v>
      </c>
      <c r="R492" t="s">
        <v>8316</v>
      </c>
      <c r="S492" s="11">
        <f t="shared" si="30"/>
        <v>41113.968576388892</v>
      </c>
      <c r="T492" s="11">
        <f t="shared" si="31"/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 s="6">
        <v>10000</v>
      </c>
      <c r="E493" s="6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7">
        <f t="shared" si="28"/>
        <v>0</v>
      </c>
      <c r="P493" s="9" t="e">
        <f t="shared" si="29"/>
        <v>#DIV/0!</v>
      </c>
      <c r="Q493" t="s">
        <v>8310</v>
      </c>
      <c r="R493" t="s">
        <v>8316</v>
      </c>
      <c r="S493" s="11">
        <f t="shared" si="30"/>
        <v>42366.982627314821</v>
      </c>
      <c r="T493" s="11">
        <f t="shared" si="31"/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 s="6">
        <v>10000000</v>
      </c>
      <c r="E494" s="6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7">
        <f t="shared" si="28"/>
        <v>0</v>
      </c>
      <c r="P494" s="9" t="e">
        <f t="shared" si="29"/>
        <v>#DIV/0!</v>
      </c>
      <c r="Q494" t="s">
        <v>8310</v>
      </c>
      <c r="R494" t="s">
        <v>8316</v>
      </c>
      <c r="S494" s="11">
        <f t="shared" si="30"/>
        <v>42596.03506944445</v>
      </c>
      <c r="T494" s="11">
        <f t="shared" si="31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6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7">
        <f t="shared" si="28"/>
        <v>0</v>
      </c>
      <c r="P495" s="9" t="e">
        <f t="shared" si="29"/>
        <v>#DIV/0!</v>
      </c>
      <c r="Q495" t="s">
        <v>8310</v>
      </c>
      <c r="R495" t="s">
        <v>8316</v>
      </c>
      <c r="S495" s="11">
        <f t="shared" si="30"/>
        <v>42114.726134259254</v>
      </c>
      <c r="T495" s="11">
        <f t="shared" si="31"/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 s="6">
        <v>20000</v>
      </c>
      <c r="E496" s="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7">
        <f t="shared" si="28"/>
        <v>1.5499999999999999E-3</v>
      </c>
      <c r="P496" s="9">
        <f t="shared" si="29"/>
        <v>10.333333333333334</v>
      </c>
      <c r="Q496" t="s">
        <v>8310</v>
      </c>
      <c r="R496" t="s">
        <v>8316</v>
      </c>
      <c r="S496" s="11">
        <f t="shared" si="30"/>
        <v>41799.830613425926</v>
      </c>
      <c r="T496" s="11">
        <f t="shared" si="31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 s="6">
        <v>7000</v>
      </c>
      <c r="E497" s="6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7">
        <f t="shared" si="28"/>
        <v>0</v>
      </c>
      <c r="P497" s="9" t="e">
        <f t="shared" si="29"/>
        <v>#DIV/0!</v>
      </c>
      <c r="Q497" t="s">
        <v>8310</v>
      </c>
      <c r="R497" t="s">
        <v>8316</v>
      </c>
      <c r="S497" s="11">
        <f t="shared" si="30"/>
        <v>42171.827604166669</v>
      </c>
      <c r="T497" s="11">
        <f t="shared" si="31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 s="6">
        <v>60000</v>
      </c>
      <c r="E498" s="6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7">
        <f t="shared" si="28"/>
        <v>1.6666666666666667E-5</v>
      </c>
      <c r="P498" s="9">
        <f t="shared" si="29"/>
        <v>1</v>
      </c>
      <c r="Q498" t="s">
        <v>8310</v>
      </c>
      <c r="R498" t="s">
        <v>8316</v>
      </c>
      <c r="S498" s="11">
        <f t="shared" si="30"/>
        <v>41620.93141203704</v>
      </c>
      <c r="T498" s="11">
        <f t="shared" si="31"/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 s="6">
        <v>4480</v>
      </c>
      <c r="E499" s="6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7">
        <f t="shared" si="28"/>
        <v>6.6964285714285711E-3</v>
      </c>
      <c r="P499" s="9">
        <f t="shared" si="29"/>
        <v>10</v>
      </c>
      <c r="Q499" t="s">
        <v>8310</v>
      </c>
      <c r="R499" t="s">
        <v>8316</v>
      </c>
      <c r="S499" s="11">
        <f t="shared" si="30"/>
        <v>41945.037789351853</v>
      </c>
      <c r="T499" s="11">
        <f t="shared" si="31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 s="6">
        <v>65108</v>
      </c>
      <c r="E500" s="6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7">
        <f t="shared" si="28"/>
        <v>4.5985132395404561E-2</v>
      </c>
      <c r="P500" s="9">
        <f t="shared" si="29"/>
        <v>136.09090909090909</v>
      </c>
      <c r="Q500" t="s">
        <v>8310</v>
      </c>
      <c r="R500" t="s">
        <v>8316</v>
      </c>
      <c r="S500" s="11">
        <f t="shared" si="30"/>
        <v>40858.762141203704</v>
      </c>
      <c r="T500" s="11">
        <f t="shared" si="31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 s="6">
        <v>20000</v>
      </c>
      <c r="E501" s="6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7">
        <f t="shared" si="28"/>
        <v>9.5500000000000002E-2</v>
      </c>
      <c r="P501" s="9">
        <f t="shared" si="29"/>
        <v>73.461538461538467</v>
      </c>
      <c r="Q501" t="s">
        <v>8310</v>
      </c>
      <c r="R501" t="s">
        <v>8316</v>
      </c>
      <c r="S501" s="11">
        <f t="shared" si="30"/>
        <v>40043.895462962959</v>
      </c>
      <c r="T501" s="11">
        <f t="shared" si="31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 s="6">
        <v>6500</v>
      </c>
      <c r="E502" s="6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7">
        <f t="shared" si="28"/>
        <v>3.307692307692308E-2</v>
      </c>
      <c r="P502" s="9">
        <f t="shared" si="29"/>
        <v>53.75</v>
      </c>
      <c r="Q502" t="s">
        <v>8310</v>
      </c>
      <c r="R502" t="s">
        <v>8316</v>
      </c>
      <c r="S502" s="11">
        <f t="shared" si="30"/>
        <v>40247.886006944449</v>
      </c>
      <c r="T502" s="11">
        <f t="shared" si="31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 s="6">
        <v>10000</v>
      </c>
      <c r="E503" s="6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7">
        <f t="shared" si="28"/>
        <v>0</v>
      </c>
      <c r="P503" s="9" t="e">
        <f t="shared" si="29"/>
        <v>#DIV/0!</v>
      </c>
      <c r="Q503" t="s">
        <v>8310</v>
      </c>
      <c r="R503" t="s">
        <v>8316</v>
      </c>
      <c r="S503" s="11">
        <f t="shared" si="30"/>
        <v>40703.234386574077</v>
      </c>
      <c r="T503" s="11">
        <f t="shared" si="31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 s="6">
        <v>20000</v>
      </c>
      <c r="E504" s="6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7">
        <f t="shared" si="28"/>
        <v>1.15E-2</v>
      </c>
      <c r="P504" s="9">
        <f t="shared" si="29"/>
        <v>57.5</v>
      </c>
      <c r="Q504" t="s">
        <v>8310</v>
      </c>
      <c r="R504" t="s">
        <v>8316</v>
      </c>
      <c r="S504" s="11">
        <f t="shared" si="30"/>
        <v>40956.553530092591</v>
      </c>
      <c r="T504" s="11">
        <f t="shared" si="31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6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7">
        <f t="shared" si="28"/>
        <v>1.7538461538461537E-2</v>
      </c>
      <c r="P505" s="9">
        <f t="shared" si="29"/>
        <v>12.666666666666666</v>
      </c>
      <c r="Q505" t="s">
        <v>8310</v>
      </c>
      <c r="R505" t="s">
        <v>8316</v>
      </c>
      <c r="S505" s="11">
        <f t="shared" si="30"/>
        <v>41991.526655092588</v>
      </c>
      <c r="T505" s="11">
        <f t="shared" si="31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 s="6">
        <v>24500</v>
      </c>
      <c r="E506" s="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7">
        <f t="shared" si="28"/>
        <v>1.3673469387755101E-2</v>
      </c>
      <c r="P506" s="9">
        <f t="shared" si="29"/>
        <v>67</v>
      </c>
      <c r="Q506" t="s">
        <v>8310</v>
      </c>
      <c r="R506" t="s">
        <v>8316</v>
      </c>
      <c r="S506" s="11">
        <f t="shared" si="30"/>
        <v>40949.98364583333</v>
      </c>
      <c r="T506" s="11">
        <f t="shared" si="31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 s="6">
        <v>12000</v>
      </c>
      <c r="E507" s="6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7">
        <f t="shared" si="28"/>
        <v>4.3333333333333331E-3</v>
      </c>
      <c r="P507" s="9">
        <f t="shared" si="29"/>
        <v>3.7142857142857144</v>
      </c>
      <c r="Q507" t="s">
        <v>8310</v>
      </c>
      <c r="R507" t="s">
        <v>8316</v>
      </c>
      <c r="S507" s="11">
        <f t="shared" si="30"/>
        <v>42318.098217592589</v>
      </c>
      <c r="T507" s="11">
        <f t="shared" si="31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 s="6">
        <v>200000</v>
      </c>
      <c r="E508" s="6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7">
        <f t="shared" si="28"/>
        <v>1.25E-3</v>
      </c>
      <c r="P508" s="9">
        <f t="shared" si="29"/>
        <v>250</v>
      </c>
      <c r="Q508" t="s">
        <v>8310</v>
      </c>
      <c r="R508" t="s">
        <v>8316</v>
      </c>
      <c r="S508" s="11">
        <f t="shared" si="30"/>
        <v>41466.552314814813</v>
      </c>
      <c r="T508" s="11">
        <f t="shared" si="31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 s="6">
        <v>20000</v>
      </c>
      <c r="E509" s="6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7">
        <f t="shared" si="28"/>
        <v>3.2000000000000001E-2</v>
      </c>
      <c r="P509" s="9">
        <f t="shared" si="29"/>
        <v>64</v>
      </c>
      <c r="Q509" t="s">
        <v>8310</v>
      </c>
      <c r="R509" t="s">
        <v>8316</v>
      </c>
      <c r="S509" s="11">
        <f t="shared" si="30"/>
        <v>41156.958993055552</v>
      </c>
      <c r="T509" s="11">
        <f t="shared" si="31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 s="6">
        <v>50000</v>
      </c>
      <c r="E510" s="6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7">
        <f t="shared" si="28"/>
        <v>8.0000000000000002E-3</v>
      </c>
      <c r="P510" s="9">
        <f t="shared" si="29"/>
        <v>133.33333333333334</v>
      </c>
      <c r="Q510" t="s">
        <v>8310</v>
      </c>
      <c r="R510" t="s">
        <v>8316</v>
      </c>
      <c r="S510" s="11">
        <f t="shared" si="30"/>
        <v>40995.024317129632</v>
      </c>
      <c r="T510" s="11">
        <f t="shared" si="31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6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7">
        <f t="shared" si="28"/>
        <v>2E-3</v>
      </c>
      <c r="P511" s="9">
        <f t="shared" si="29"/>
        <v>10</v>
      </c>
      <c r="Q511" t="s">
        <v>8310</v>
      </c>
      <c r="R511" t="s">
        <v>8316</v>
      </c>
      <c r="S511" s="11">
        <f t="shared" si="30"/>
        <v>42153.631597222222</v>
      </c>
      <c r="T511" s="11">
        <f t="shared" si="31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 s="6">
        <v>14000</v>
      </c>
      <c r="E512" s="6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7">
        <f t="shared" si="28"/>
        <v>0</v>
      </c>
      <c r="P512" s="9" t="e">
        <f t="shared" si="29"/>
        <v>#DIV/0!</v>
      </c>
      <c r="Q512" t="s">
        <v>8310</v>
      </c>
      <c r="R512" t="s">
        <v>8316</v>
      </c>
      <c r="S512" s="11">
        <f t="shared" si="30"/>
        <v>42400.176377314812</v>
      </c>
      <c r="T512" s="11">
        <f t="shared" si="31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 s="6">
        <v>5000</v>
      </c>
      <c r="E513" s="6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7">
        <f t="shared" si="28"/>
        <v>0.03</v>
      </c>
      <c r="P513" s="9">
        <f t="shared" si="29"/>
        <v>30</v>
      </c>
      <c r="Q513" t="s">
        <v>8310</v>
      </c>
      <c r="R513" t="s">
        <v>8316</v>
      </c>
      <c r="S513" s="11">
        <f t="shared" si="30"/>
        <v>41340.303032407406</v>
      </c>
      <c r="T513" s="11">
        <f t="shared" si="31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 s="6">
        <v>8000</v>
      </c>
      <c r="E514" s="6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7">
        <f t="shared" si="28"/>
        <v>1.3749999999999999E-3</v>
      </c>
      <c r="P514" s="9">
        <f t="shared" si="29"/>
        <v>5.5</v>
      </c>
      <c r="Q514" t="s">
        <v>8310</v>
      </c>
      <c r="R514" t="s">
        <v>8316</v>
      </c>
      <c r="S514" s="11">
        <f t="shared" si="30"/>
        <v>42649.742210648154</v>
      </c>
      <c r="T514" s="11">
        <f t="shared" si="31"/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 s="6">
        <v>50000</v>
      </c>
      <c r="E515" s="6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7">
        <f t="shared" ref="O515:O578" si="32">E515/D515</f>
        <v>0.13924</v>
      </c>
      <c r="P515" s="9">
        <f t="shared" ref="P515:P578" si="33">E515/L515</f>
        <v>102.38235294117646</v>
      </c>
      <c r="Q515" t="s">
        <v>8310</v>
      </c>
      <c r="R515" t="s">
        <v>8316</v>
      </c>
      <c r="S515" s="11">
        <f t="shared" ref="S515:S578" si="34">(((J515/60)/60)/24)+DATE(1970,1,1)</f>
        <v>42552.653993055559</v>
      </c>
      <c r="T515" s="11">
        <f t="shared" ref="T515:T578" si="35">(((I515/60)/60)/24)+DATE(1970,1,1)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 s="6">
        <v>1500</v>
      </c>
      <c r="E516" s="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7">
        <f t="shared" si="32"/>
        <v>3.3333333333333333E-2</v>
      </c>
      <c r="P516" s="9">
        <f t="shared" si="33"/>
        <v>16.666666666666668</v>
      </c>
      <c r="Q516" t="s">
        <v>8310</v>
      </c>
      <c r="R516" t="s">
        <v>8316</v>
      </c>
      <c r="S516" s="11">
        <f t="shared" si="34"/>
        <v>41830.613969907405</v>
      </c>
      <c r="T516" s="11">
        <f t="shared" si="35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 s="6">
        <v>97000</v>
      </c>
      <c r="E517" s="6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7">
        <f t="shared" si="32"/>
        <v>0.25413402061855672</v>
      </c>
      <c r="P517" s="9">
        <f t="shared" si="33"/>
        <v>725.02941176470586</v>
      </c>
      <c r="Q517" t="s">
        <v>8310</v>
      </c>
      <c r="R517" t="s">
        <v>8316</v>
      </c>
      <c r="S517" s="11">
        <f t="shared" si="34"/>
        <v>42327.490752314814</v>
      </c>
      <c r="T517" s="11">
        <f t="shared" si="35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6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7">
        <f t="shared" si="32"/>
        <v>0</v>
      </c>
      <c r="P518" s="9" t="e">
        <f t="shared" si="33"/>
        <v>#DIV/0!</v>
      </c>
      <c r="Q518" t="s">
        <v>8310</v>
      </c>
      <c r="R518" t="s">
        <v>8316</v>
      </c>
      <c r="S518" s="11">
        <f t="shared" si="34"/>
        <v>42091.778703703705</v>
      </c>
      <c r="T518" s="11">
        <f t="shared" si="35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 s="6">
        <v>15000</v>
      </c>
      <c r="E519" s="6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7">
        <f t="shared" si="32"/>
        <v>1.3666666666666667E-2</v>
      </c>
      <c r="P519" s="9">
        <f t="shared" si="33"/>
        <v>68.333333333333329</v>
      </c>
      <c r="Q519" t="s">
        <v>8310</v>
      </c>
      <c r="R519" t="s">
        <v>8316</v>
      </c>
      <c r="S519" s="11">
        <f t="shared" si="34"/>
        <v>42738.615289351852</v>
      </c>
      <c r="T519" s="11">
        <f t="shared" si="35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 s="6">
        <v>7175</v>
      </c>
      <c r="E520" s="6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7">
        <f t="shared" si="32"/>
        <v>0</v>
      </c>
      <c r="P520" s="9" t="e">
        <f t="shared" si="33"/>
        <v>#DIV/0!</v>
      </c>
      <c r="Q520" t="s">
        <v>8310</v>
      </c>
      <c r="R520" t="s">
        <v>8316</v>
      </c>
      <c r="S520" s="11">
        <f t="shared" si="34"/>
        <v>42223.616018518514</v>
      </c>
      <c r="T520" s="11">
        <f t="shared" si="35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 s="6">
        <v>12001</v>
      </c>
      <c r="E521" s="6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7">
        <f t="shared" si="32"/>
        <v>0.22881426547787684</v>
      </c>
      <c r="P521" s="9">
        <f t="shared" si="33"/>
        <v>39.228571428571428</v>
      </c>
      <c r="Q521" t="s">
        <v>8310</v>
      </c>
      <c r="R521" t="s">
        <v>8316</v>
      </c>
      <c r="S521" s="11">
        <f t="shared" si="34"/>
        <v>41218.391446759262</v>
      </c>
      <c r="T521" s="11">
        <f t="shared" si="35"/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6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7">
        <f t="shared" si="32"/>
        <v>1.0209999999999999</v>
      </c>
      <c r="P522" s="9">
        <f t="shared" si="33"/>
        <v>150.14705882352942</v>
      </c>
      <c r="Q522" t="s">
        <v>8317</v>
      </c>
      <c r="R522" t="s">
        <v>8318</v>
      </c>
      <c r="S522" s="11">
        <f t="shared" si="34"/>
        <v>42318.702094907407</v>
      </c>
      <c r="T522" s="11">
        <f t="shared" si="35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 s="6">
        <v>5000</v>
      </c>
      <c r="E523" s="6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7">
        <f t="shared" si="32"/>
        <v>1.0464</v>
      </c>
      <c r="P523" s="9">
        <f t="shared" si="33"/>
        <v>93.428571428571431</v>
      </c>
      <c r="Q523" t="s">
        <v>8317</v>
      </c>
      <c r="R523" t="s">
        <v>8318</v>
      </c>
      <c r="S523" s="11">
        <f t="shared" si="34"/>
        <v>42646.092812499999</v>
      </c>
      <c r="T523" s="11">
        <f t="shared" si="35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 s="6">
        <v>3000</v>
      </c>
      <c r="E524" s="6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7">
        <f t="shared" si="32"/>
        <v>1.1466666666666667</v>
      </c>
      <c r="P524" s="9">
        <f t="shared" si="33"/>
        <v>110.96774193548387</v>
      </c>
      <c r="Q524" t="s">
        <v>8317</v>
      </c>
      <c r="R524" t="s">
        <v>8318</v>
      </c>
      <c r="S524" s="11">
        <f t="shared" si="34"/>
        <v>42430.040798611109</v>
      </c>
      <c r="T524" s="11">
        <f t="shared" si="35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 s="6">
        <v>5000</v>
      </c>
      <c r="E525" s="6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7">
        <f t="shared" si="32"/>
        <v>1.206</v>
      </c>
      <c r="P525" s="9">
        <f t="shared" si="33"/>
        <v>71.785714285714292</v>
      </c>
      <c r="Q525" t="s">
        <v>8317</v>
      </c>
      <c r="R525" t="s">
        <v>8318</v>
      </c>
      <c r="S525" s="11">
        <f t="shared" si="34"/>
        <v>42238.13282407407</v>
      </c>
      <c r="T525" s="11">
        <f t="shared" si="35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7">
        <f t="shared" si="32"/>
        <v>1.0867285714285715</v>
      </c>
      <c r="P526" s="9">
        <f t="shared" si="33"/>
        <v>29.258076923076924</v>
      </c>
      <c r="Q526" t="s">
        <v>8317</v>
      </c>
      <c r="R526" t="s">
        <v>8318</v>
      </c>
      <c r="S526" s="11">
        <f t="shared" si="34"/>
        <v>42492.717233796298</v>
      </c>
      <c r="T526" s="11">
        <f t="shared" si="35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 s="6">
        <v>12000</v>
      </c>
      <c r="E527" s="6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7">
        <f t="shared" si="32"/>
        <v>1</v>
      </c>
      <c r="P527" s="9">
        <f t="shared" si="33"/>
        <v>1000</v>
      </c>
      <c r="Q527" t="s">
        <v>8317</v>
      </c>
      <c r="R527" t="s">
        <v>8318</v>
      </c>
      <c r="S527" s="11">
        <f t="shared" si="34"/>
        <v>41850.400937500002</v>
      </c>
      <c r="T527" s="11">
        <f t="shared" si="35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6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7">
        <f t="shared" si="32"/>
        <v>1.1399999999999999</v>
      </c>
      <c r="P528" s="9">
        <f t="shared" si="33"/>
        <v>74.347826086956516</v>
      </c>
      <c r="Q528" t="s">
        <v>8317</v>
      </c>
      <c r="R528" t="s">
        <v>8318</v>
      </c>
      <c r="S528" s="11">
        <f t="shared" si="34"/>
        <v>42192.591944444444</v>
      </c>
      <c r="T528" s="11">
        <f t="shared" si="35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 s="6">
        <v>10000</v>
      </c>
      <c r="E529" s="6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7">
        <f t="shared" si="32"/>
        <v>1.0085</v>
      </c>
      <c r="P529" s="9">
        <f t="shared" si="33"/>
        <v>63.829113924050631</v>
      </c>
      <c r="Q529" t="s">
        <v>8317</v>
      </c>
      <c r="R529" t="s">
        <v>8318</v>
      </c>
      <c r="S529" s="11">
        <f t="shared" si="34"/>
        <v>42753.205625000002</v>
      </c>
      <c r="T529" s="11">
        <f t="shared" si="35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 s="6">
        <v>1150</v>
      </c>
      <c r="E530" s="6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7">
        <f t="shared" si="32"/>
        <v>1.1565217391304348</v>
      </c>
      <c r="P530" s="9">
        <f t="shared" si="33"/>
        <v>44.333333333333336</v>
      </c>
      <c r="Q530" t="s">
        <v>8317</v>
      </c>
      <c r="R530" t="s">
        <v>8318</v>
      </c>
      <c r="S530" s="11">
        <f t="shared" si="34"/>
        <v>42155.920219907406</v>
      </c>
      <c r="T530" s="11">
        <f t="shared" si="35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 s="6">
        <v>1200</v>
      </c>
      <c r="E531" s="6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7">
        <f t="shared" si="32"/>
        <v>1.3041666666666667</v>
      </c>
      <c r="P531" s="9">
        <f t="shared" si="33"/>
        <v>86.944444444444443</v>
      </c>
      <c r="Q531" t="s">
        <v>8317</v>
      </c>
      <c r="R531" t="s">
        <v>8318</v>
      </c>
      <c r="S531" s="11">
        <f t="shared" si="34"/>
        <v>42725.031180555554</v>
      </c>
      <c r="T531" s="11">
        <f t="shared" si="35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 s="6">
        <v>3405</v>
      </c>
      <c r="E532" s="6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7">
        <f t="shared" si="32"/>
        <v>1.0778267254038179</v>
      </c>
      <c r="P532" s="9">
        <f t="shared" si="33"/>
        <v>126.55172413793103</v>
      </c>
      <c r="Q532" t="s">
        <v>8317</v>
      </c>
      <c r="R532" t="s">
        <v>8318</v>
      </c>
      <c r="S532" s="11">
        <f t="shared" si="34"/>
        <v>42157.591064814813</v>
      </c>
      <c r="T532" s="11">
        <f t="shared" si="35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 s="6">
        <v>4000</v>
      </c>
      <c r="E533" s="6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7">
        <f t="shared" si="32"/>
        <v>1</v>
      </c>
      <c r="P533" s="9">
        <f t="shared" si="33"/>
        <v>129.03225806451613</v>
      </c>
      <c r="Q533" t="s">
        <v>8317</v>
      </c>
      <c r="R533" t="s">
        <v>8318</v>
      </c>
      <c r="S533" s="11">
        <f t="shared" si="34"/>
        <v>42676.065150462964</v>
      </c>
      <c r="T533" s="11">
        <f t="shared" si="35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 s="6">
        <v>10000</v>
      </c>
      <c r="E534" s="6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7">
        <f t="shared" si="32"/>
        <v>1.2324999999999999</v>
      </c>
      <c r="P534" s="9">
        <f t="shared" si="33"/>
        <v>71.242774566473983</v>
      </c>
      <c r="Q534" t="s">
        <v>8317</v>
      </c>
      <c r="R534" t="s">
        <v>8318</v>
      </c>
      <c r="S534" s="11">
        <f t="shared" si="34"/>
        <v>42473.007037037038</v>
      </c>
      <c r="T534" s="11">
        <f t="shared" si="35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6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7">
        <f t="shared" si="32"/>
        <v>1.002</v>
      </c>
      <c r="P535" s="9">
        <f t="shared" si="33"/>
        <v>117.88235294117646</v>
      </c>
      <c r="Q535" t="s">
        <v>8317</v>
      </c>
      <c r="R535" t="s">
        <v>8318</v>
      </c>
      <c r="S535" s="11">
        <f t="shared" si="34"/>
        <v>42482.43478009259</v>
      </c>
      <c r="T535" s="11">
        <f t="shared" si="35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 s="6">
        <v>15000</v>
      </c>
      <c r="E536" s="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7">
        <f t="shared" si="32"/>
        <v>1.0466666666666666</v>
      </c>
      <c r="P536" s="9">
        <f t="shared" si="33"/>
        <v>327.08333333333331</v>
      </c>
      <c r="Q536" t="s">
        <v>8317</v>
      </c>
      <c r="R536" t="s">
        <v>8318</v>
      </c>
      <c r="S536" s="11">
        <f t="shared" si="34"/>
        <v>42270.810995370368</v>
      </c>
      <c r="T536" s="11">
        <f t="shared" si="35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6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7">
        <f t="shared" si="32"/>
        <v>1.0249999999999999</v>
      </c>
      <c r="P537" s="9">
        <f t="shared" si="33"/>
        <v>34.745762711864408</v>
      </c>
      <c r="Q537" t="s">
        <v>8317</v>
      </c>
      <c r="R537" t="s">
        <v>8318</v>
      </c>
      <c r="S537" s="11">
        <f t="shared" si="34"/>
        <v>42711.545196759253</v>
      </c>
      <c r="T537" s="11">
        <f t="shared" si="35"/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6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7">
        <f t="shared" si="32"/>
        <v>1.1825757575757576</v>
      </c>
      <c r="P538" s="9">
        <f t="shared" si="33"/>
        <v>100.06410256410257</v>
      </c>
      <c r="Q538" t="s">
        <v>8317</v>
      </c>
      <c r="R538" t="s">
        <v>8318</v>
      </c>
      <c r="S538" s="11">
        <f t="shared" si="34"/>
        <v>42179.344988425932</v>
      </c>
      <c r="T538" s="11">
        <f t="shared" si="35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 s="6">
        <v>2000</v>
      </c>
      <c r="E539" s="6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7">
        <f t="shared" si="32"/>
        <v>1.2050000000000001</v>
      </c>
      <c r="P539" s="9">
        <f t="shared" si="33"/>
        <v>40.847457627118644</v>
      </c>
      <c r="Q539" t="s">
        <v>8317</v>
      </c>
      <c r="R539" t="s">
        <v>8318</v>
      </c>
      <c r="S539" s="11">
        <f t="shared" si="34"/>
        <v>42282.768414351856</v>
      </c>
      <c r="T539" s="11">
        <f t="shared" si="35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 s="6">
        <v>5000</v>
      </c>
      <c r="E540" s="6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7">
        <f t="shared" si="32"/>
        <v>3.0242</v>
      </c>
      <c r="P540" s="9">
        <f t="shared" si="33"/>
        <v>252.01666666666668</v>
      </c>
      <c r="Q540" t="s">
        <v>8317</v>
      </c>
      <c r="R540" t="s">
        <v>8318</v>
      </c>
      <c r="S540" s="11">
        <f t="shared" si="34"/>
        <v>42473.794710648144</v>
      </c>
      <c r="T540" s="11">
        <f t="shared" si="35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6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7">
        <f t="shared" si="32"/>
        <v>1.00644</v>
      </c>
      <c r="P541" s="9">
        <f t="shared" si="33"/>
        <v>25.161000000000001</v>
      </c>
      <c r="Q541" t="s">
        <v>8317</v>
      </c>
      <c r="R541" t="s">
        <v>8318</v>
      </c>
      <c r="S541" s="11">
        <f t="shared" si="34"/>
        <v>42535.049849537041</v>
      </c>
      <c r="T541" s="11">
        <f t="shared" si="35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 s="6">
        <v>15000</v>
      </c>
      <c r="E542" s="6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7">
        <f t="shared" si="32"/>
        <v>6.666666666666667E-5</v>
      </c>
      <c r="P542" s="9">
        <f t="shared" si="33"/>
        <v>1</v>
      </c>
      <c r="Q542" t="s">
        <v>8319</v>
      </c>
      <c r="R542" t="s">
        <v>8320</v>
      </c>
      <c r="S542" s="11">
        <f t="shared" si="34"/>
        <v>42009.817199074074</v>
      </c>
      <c r="T542" s="11">
        <f t="shared" si="35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 s="6">
        <v>4500</v>
      </c>
      <c r="E543" s="6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7">
        <f t="shared" si="32"/>
        <v>5.5555555555555558E-3</v>
      </c>
      <c r="P543" s="9">
        <f t="shared" si="33"/>
        <v>25</v>
      </c>
      <c r="Q543" t="s">
        <v>8319</v>
      </c>
      <c r="R543" t="s">
        <v>8320</v>
      </c>
      <c r="S543" s="11">
        <f t="shared" si="34"/>
        <v>42276.046689814815</v>
      </c>
      <c r="T543" s="11">
        <f t="shared" si="35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 s="6">
        <v>250000</v>
      </c>
      <c r="E544" s="6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7">
        <f t="shared" si="32"/>
        <v>3.9999999999999998E-6</v>
      </c>
      <c r="P544" s="9">
        <f t="shared" si="33"/>
        <v>1</v>
      </c>
      <c r="Q544" t="s">
        <v>8319</v>
      </c>
      <c r="R544" t="s">
        <v>8320</v>
      </c>
      <c r="S544" s="11">
        <f t="shared" si="34"/>
        <v>42433.737453703703</v>
      </c>
      <c r="T544" s="11">
        <f t="shared" si="35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 s="6">
        <v>22000</v>
      </c>
      <c r="E545" s="6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7">
        <f t="shared" si="32"/>
        <v>3.1818181818181819E-3</v>
      </c>
      <c r="P545" s="9">
        <f t="shared" si="33"/>
        <v>35</v>
      </c>
      <c r="Q545" t="s">
        <v>8319</v>
      </c>
      <c r="R545" t="s">
        <v>8320</v>
      </c>
      <c r="S545" s="11">
        <f t="shared" si="34"/>
        <v>41914.092152777775</v>
      </c>
      <c r="T545" s="11">
        <f t="shared" si="35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 s="6">
        <v>500</v>
      </c>
      <c r="E546" s="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7">
        <f t="shared" si="32"/>
        <v>1.2E-2</v>
      </c>
      <c r="P546" s="9">
        <f t="shared" si="33"/>
        <v>3</v>
      </c>
      <c r="Q546" t="s">
        <v>8319</v>
      </c>
      <c r="R546" t="s">
        <v>8320</v>
      </c>
      <c r="S546" s="11">
        <f t="shared" si="34"/>
        <v>42525.656944444447</v>
      </c>
      <c r="T546" s="11">
        <f t="shared" si="35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 s="6">
        <v>50000</v>
      </c>
      <c r="E547" s="6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7">
        <f t="shared" si="32"/>
        <v>0.27383999999999997</v>
      </c>
      <c r="P547" s="9">
        <f t="shared" si="33"/>
        <v>402.70588235294116</v>
      </c>
      <c r="Q547" t="s">
        <v>8319</v>
      </c>
      <c r="R547" t="s">
        <v>8320</v>
      </c>
      <c r="S547" s="11">
        <f t="shared" si="34"/>
        <v>42283.592465277776</v>
      </c>
      <c r="T547" s="11">
        <f t="shared" si="35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 s="6">
        <v>60000</v>
      </c>
      <c r="E548" s="6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7">
        <f t="shared" si="32"/>
        <v>8.6666666666666663E-4</v>
      </c>
      <c r="P548" s="9">
        <f t="shared" si="33"/>
        <v>26</v>
      </c>
      <c r="Q548" t="s">
        <v>8319</v>
      </c>
      <c r="R548" t="s">
        <v>8320</v>
      </c>
      <c r="S548" s="11">
        <f t="shared" si="34"/>
        <v>42249.667997685188</v>
      </c>
      <c r="T548" s="11">
        <f t="shared" si="35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6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7">
        <f t="shared" si="32"/>
        <v>0</v>
      </c>
      <c r="P549" s="9" t="e">
        <f t="shared" si="33"/>
        <v>#DIV/0!</v>
      </c>
      <c r="Q549" t="s">
        <v>8319</v>
      </c>
      <c r="R549" t="s">
        <v>8320</v>
      </c>
      <c r="S549" s="11">
        <f t="shared" si="34"/>
        <v>42380.696342592593</v>
      </c>
      <c r="T549" s="11">
        <f t="shared" si="35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6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7">
        <f t="shared" si="32"/>
        <v>8.9999999999999998E-4</v>
      </c>
      <c r="P550" s="9">
        <f t="shared" si="33"/>
        <v>9</v>
      </c>
      <c r="Q550" t="s">
        <v>8319</v>
      </c>
      <c r="R550" t="s">
        <v>8320</v>
      </c>
      <c r="S550" s="11">
        <f t="shared" si="34"/>
        <v>42276.903333333335</v>
      </c>
      <c r="T550" s="11">
        <f t="shared" si="35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6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7">
        <f t="shared" si="32"/>
        <v>2.7199999999999998E-2</v>
      </c>
      <c r="P551" s="9">
        <f t="shared" si="33"/>
        <v>8.5</v>
      </c>
      <c r="Q551" t="s">
        <v>8319</v>
      </c>
      <c r="R551" t="s">
        <v>8320</v>
      </c>
      <c r="S551" s="11">
        <f t="shared" si="34"/>
        <v>42163.636828703704</v>
      </c>
      <c r="T551" s="11">
        <f t="shared" si="35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 s="6">
        <v>5000</v>
      </c>
      <c r="E552" s="6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7">
        <f t="shared" si="32"/>
        <v>7.0000000000000001E-3</v>
      </c>
      <c r="P552" s="9">
        <f t="shared" si="33"/>
        <v>8.75</v>
      </c>
      <c r="Q552" t="s">
        <v>8319</v>
      </c>
      <c r="R552" t="s">
        <v>8320</v>
      </c>
      <c r="S552" s="11">
        <f t="shared" si="34"/>
        <v>42753.678761574076</v>
      </c>
      <c r="T552" s="11">
        <f t="shared" si="35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 s="6">
        <v>75000</v>
      </c>
      <c r="E553" s="6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7">
        <f t="shared" si="32"/>
        <v>5.0413333333333331E-2</v>
      </c>
      <c r="P553" s="9">
        <f t="shared" si="33"/>
        <v>135.03571428571428</v>
      </c>
      <c r="Q553" t="s">
        <v>8319</v>
      </c>
      <c r="R553" t="s">
        <v>8320</v>
      </c>
      <c r="S553" s="11">
        <f t="shared" si="34"/>
        <v>42173.275740740741</v>
      </c>
      <c r="T553" s="11">
        <f t="shared" si="35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 s="6">
        <v>45000</v>
      </c>
      <c r="E554" s="6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7">
        <f t="shared" si="32"/>
        <v>0</v>
      </c>
      <c r="P554" s="9" t="e">
        <f t="shared" si="33"/>
        <v>#DIV/0!</v>
      </c>
      <c r="Q554" t="s">
        <v>8319</v>
      </c>
      <c r="R554" t="s">
        <v>8320</v>
      </c>
      <c r="S554" s="11">
        <f t="shared" si="34"/>
        <v>42318.616851851853</v>
      </c>
      <c r="T554" s="11">
        <f t="shared" si="35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 s="6">
        <v>25000</v>
      </c>
      <c r="E555" s="6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7">
        <f t="shared" si="32"/>
        <v>4.9199999999999999E-3</v>
      </c>
      <c r="P555" s="9">
        <f t="shared" si="33"/>
        <v>20.5</v>
      </c>
      <c r="Q555" t="s">
        <v>8319</v>
      </c>
      <c r="R555" t="s">
        <v>8320</v>
      </c>
      <c r="S555" s="11">
        <f t="shared" si="34"/>
        <v>41927.71980324074</v>
      </c>
      <c r="T555" s="11">
        <f t="shared" si="35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 s="6">
        <v>3870</v>
      </c>
      <c r="E556" s="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7">
        <f t="shared" si="32"/>
        <v>0.36589147286821705</v>
      </c>
      <c r="P556" s="9">
        <f t="shared" si="33"/>
        <v>64.36363636363636</v>
      </c>
      <c r="Q556" t="s">
        <v>8319</v>
      </c>
      <c r="R556" t="s">
        <v>8320</v>
      </c>
      <c r="S556" s="11">
        <f t="shared" si="34"/>
        <v>41901.684861111113</v>
      </c>
      <c r="T556" s="11">
        <f t="shared" si="35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6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7">
        <f t="shared" si="32"/>
        <v>0</v>
      </c>
      <c r="P557" s="9" t="e">
        <f t="shared" si="33"/>
        <v>#DIV/0!</v>
      </c>
      <c r="Q557" t="s">
        <v>8319</v>
      </c>
      <c r="R557" t="s">
        <v>8320</v>
      </c>
      <c r="S557" s="11">
        <f t="shared" si="34"/>
        <v>42503.353506944448</v>
      </c>
      <c r="T557" s="11">
        <f t="shared" si="35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 s="6">
        <v>8000</v>
      </c>
      <c r="E558" s="6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7">
        <f t="shared" si="32"/>
        <v>2.5000000000000001E-2</v>
      </c>
      <c r="P558" s="9">
        <f t="shared" si="33"/>
        <v>200</v>
      </c>
      <c r="Q558" t="s">
        <v>8319</v>
      </c>
      <c r="R558" t="s">
        <v>8320</v>
      </c>
      <c r="S558" s="11">
        <f t="shared" si="34"/>
        <v>42345.860150462962</v>
      </c>
      <c r="T558" s="11">
        <f t="shared" si="35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 s="6">
        <v>150000</v>
      </c>
      <c r="E559" s="6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7">
        <f t="shared" si="32"/>
        <v>9.1066666666666674E-3</v>
      </c>
      <c r="P559" s="9">
        <f t="shared" si="33"/>
        <v>68.3</v>
      </c>
      <c r="Q559" t="s">
        <v>8319</v>
      </c>
      <c r="R559" t="s">
        <v>8320</v>
      </c>
      <c r="S559" s="11">
        <f t="shared" si="34"/>
        <v>42676.942164351851</v>
      </c>
      <c r="T559" s="11">
        <f t="shared" si="35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 s="6">
        <v>750</v>
      </c>
      <c r="E560" s="6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7">
        <f t="shared" si="32"/>
        <v>0</v>
      </c>
      <c r="P560" s="9" t="e">
        <f t="shared" si="33"/>
        <v>#DIV/0!</v>
      </c>
      <c r="Q560" t="s">
        <v>8319</v>
      </c>
      <c r="R560" t="s">
        <v>8320</v>
      </c>
      <c r="S560" s="11">
        <f t="shared" si="34"/>
        <v>42057.883159722223</v>
      </c>
      <c r="T560" s="11">
        <f t="shared" si="35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 s="6">
        <v>240000</v>
      </c>
      <c r="E561" s="6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7">
        <f t="shared" si="32"/>
        <v>2.0833333333333335E-4</v>
      </c>
      <c r="P561" s="9">
        <f t="shared" si="33"/>
        <v>50</v>
      </c>
      <c r="Q561" t="s">
        <v>8319</v>
      </c>
      <c r="R561" t="s">
        <v>8320</v>
      </c>
      <c r="S561" s="11">
        <f t="shared" si="34"/>
        <v>42321.283101851848</v>
      </c>
      <c r="T561" s="11">
        <f t="shared" si="35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 s="6">
        <v>100000</v>
      </c>
      <c r="E562" s="6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7">
        <f t="shared" si="32"/>
        <v>1.2E-4</v>
      </c>
      <c r="P562" s="9">
        <f t="shared" si="33"/>
        <v>4</v>
      </c>
      <c r="Q562" t="s">
        <v>8319</v>
      </c>
      <c r="R562" t="s">
        <v>8320</v>
      </c>
      <c r="S562" s="11">
        <f t="shared" si="34"/>
        <v>41960.771354166667</v>
      </c>
      <c r="T562" s="11">
        <f t="shared" si="35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 s="6">
        <v>15000</v>
      </c>
      <c r="E563" s="6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7">
        <f t="shared" si="32"/>
        <v>3.6666666666666666E-3</v>
      </c>
      <c r="P563" s="9">
        <f t="shared" si="33"/>
        <v>27.5</v>
      </c>
      <c r="Q563" t="s">
        <v>8319</v>
      </c>
      <c r="R563" t="s">
        <v>8320</v>
      </c>
      <c r="S563" s="11">
        <f t="shared" si="34"/>
        <v>42268.658715277779</v>
      </c>
      <c r="T563" s="11">
        <f t="shared" si="35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 s="6">
        <v>50000</v>
      </c>
      <c r="E564" s="6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7">
        <f t="shared" si="32"/>
        <v>0</v>
      </c>
      <c r="P564" s="9" t="e">
        <f t="shared" si="33"/>
        <v>#DIV/0!</v>
      </c>
      <c r="Q564" t="s">
        <v>8319</v>
      </c>
      <c r="R564" t="s">
        <v>8320</v>
      </c>
      <c r="S564" s="11">
        <f t="shared" si="34"/>
        <v>42692.389062500006</v>
      </c>
      <c r="T564" s="11">
        <f t="shared" si="35"/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 s="6">
        <v>75000</v>
      </c>
      <c r="E565" s="6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7">
        <f t="shared" si="32"/>
        <v>9.0666666666666662E-4</v>
      </c>
      <c r="P565" s="9">
        <f t="shared" si="33"/>
        <v>34</v>
      </c>
      <c r="Q565" t="s">
        <v>8319</v>
      </c>
      <c r="R565" t="s">
        <v>8320</v>
      </c>
      <c r="S565" s="11">
        <f t="shared" si="34"/>
        <v>42022.069988425923</v>
      </c>
      <c r="T565" s="11">
        <f t="shared" si="35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 s="6">
        <v>18000</v>
      </c>
      <c r="E566" s="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7">
        <f t="shared" si="32"/>
        <v>5.5555555555555558E-5</v>
      </c>
      <c r="P566" s="9">
        <f t="shared" si="33"/>
        <v>1</v>
      </c>
      <c r="Q566" t="s">
        <v>8319</v>
      </c>
      <c r="R566" t="s">
        <v>8320</v>
      </c>
      <c r="S566" s="11">
        <f t="shared" si="34"/>
        <v>42411.942997685182</v>
      </c>
      <c r="T566" s="11">
        <f t="shared" si="35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6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7">
        <f t="shared" si="32"/>
        <v>0</v>
      </c>
      <c r="P567" s="9" t="e">
        <f t="shared" si="33"/>
        <v>#DIV/0!</v>
      </c>
      <c r="Q567" t="s">
        <v>8319</v>
      </c>
      <c r="R567" t="s">
        <v>8320</v>
      </c>
      <c r="S567" s="11">
        <f t="shared" si="34"/>
        <v>42165.785289351858</v>
      </c>
      <c r="T567" s="11">
        <f t="shared" si="35"/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 s="6">
        <v>5000</v>
      </c>
      <c r="E568" s="6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7">
        <f t="shared" si="32"/>
        <v>2.0000000000000001E-4</v>
      </c>
      <c r="P568" s="9">
        <f t="shared" si="33"/>
        <v>1</v>
      </c>
      <c r="Q568" t="s">
        <v>8319</v>
      </c>
      <c r="R568" t="s">
        <v>8320</v>
      </c>
      <c r="S568" s="11">
        <f t="shared" si="34"/>
        <v>42535.68440972222</v>
      </c>
      <c r="T568" s="11">
        <f t="shared" si="35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 s="6">
        <v>10000</v>
      </c>
      <c r="E569" s="6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7">
        <f t="shared" si="32"/>
        <v>0</v>
      </c>
      <c r="P569" s="9" t="e">
        <f t="shared" si="33"/>
        <v>#DIV/0!</v>
      </c>
      <c r="Q569" t="s">
        <v>8319</v>
      </c>
      <c r="R569" t="s">
        <v>8320</v>
      </c>
      <c r="S569" s="11">
        <f t="shared" si="34"/>
        <v>41975.842523148152</v>
      </c>
      <c r="T569" s="11">
        <f t="shared" si="35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 s="6">
        <v>24500</v>
      </c>
      <c r="E570" s="6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7">
        <f t="shared" si="32"/>
        <v>0.01</v>
      </c>
      <c r="P570" s="9">
        <f t="shared" si="33"/>
        <v>49</v>
      </c>
      <c r="Q570" t="s">
        <v>8319</v>
      </c>
      <c r="R570" t="s">
        <v>8320</v>
      </c>
      <c r="S570" s="11">
        <f t="shared" si="34"/>
        <v>42348.9215625</v>
      </c>
      <c r="T570" s="11">
        <f t="shared" si="35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 s="6">
        <v>2500</v>
      </c>
      <c r="E571" s="6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7">
        <f t="shared" si="32"/>
        <v>8.0000000000000002E-3</v>
      </c>
      <c r="P571" s="9">
        <f t="shared" si="33"/>
        <v>20</v>
      </c>
      <c r="Q571" t="s">
        <v>8319</v>
      </c>
      <c r="R571" t="s">
        <v>8320</v>
      </c>
      <c r="S571" s="11">
        <f t="shared" si="34"/>
        <v>42340.847361111111</v>
      </c>
      <c r="T571" s="11">
        <f t="shared" si="35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 s="6">
        <v>85000</v>
      </c>
      <c r="E572" s="6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7">
        <f t="shared" si="32"/>
        <v>1.6705882352941177E-3</v>
      </c>
      <c r="P572" s="9">
        <f t="shared" si="33"/>
        <v>142</v>
      </c>
      <c r="Q572" t="s">
        <v>8319</v>
      </c>
      <c r="R572" t="s">
        <v>8320</v>
      </c>
      <c r="S572" s="11">
        <f t="shared" si="34"/>
        <v>42388.798252314817</v>
      </c>
      <c r="T572" s="11">
        <f t="shared" si="35"/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 s="6">
        <v>25000</v>
      </c>
      <c r="E573" s="6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7">
        <f t="shared" si="32"/>
        <v>4.2399999999999998E-3</v>
      </c>
      <c r="P573" s="9">
        <f t="shared" si="33"/>
        <v>53</v>
      </c>
      <c r="Q573" t="s">
        <v>8319</v>
      </c>
      <c r="R573" t="s">
        <v>8320</v>
      </c>
      <c r="S573" s="11">
        <f t="shared" si="34"/>
        <v>42192.816238425927</v>
      </c>
      <c r="T573" s="11">
        <f t="shared" si="35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 s="6">
        <v>2500</v>
      </c>
      <c r="E574" s="6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7">
        <f t="shared" si="32"/>
        <v>0</v>
      </c>
      <c r="P574" s="9" t="e">
        <f t="shared" si="33"/>
        <v>#DIV/0!</v>
      </c>
      <c r="Q574" t="s">
        <v>8319</v>
      </c>
      <c r="R574" t="s">
        <v>8320</v>
      </c>
      <c r="S574" s="11">
        <f t="shared" si="34"/>
        <v>42282.71629629629</v>
      </c>
      <c r="T574" s="11">
        <f t="shared" si="35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 s="6">
        <v>88888</v>
      </c>
      <c r="E575" s="6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7">
        <f t="shared" si="32"/>
        <v>3.892538925389254E-3</v>
      </c>
      <c r="P575" s="9">
        <f t="shared" si="33"/>
        <v>38.444444444444443</v>
      </c>
      <c r="Q575" t="s">
        <v>8319</v>
      </c>
      <c r="R575" t="s">
        <v>8320</v>
      </c>
      <c r="S575" s="11">
        <f t="shared" si="34"/>
        <v>41963.050127314811</v>
      </c>
      <c r="T575" s="11">
        <f t="shared" si="35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7">
        <f t="shared" si="32"/>
        <v>7.1556350626118068E-3</v>
      </c>
      <c r="P576" s="9">
        <f t="shared" si="33"/>
        <v>20</v>
      </c>
      <c r="Q576" t="s">
        <v>8319</v>
      </c>
      <c r="R576" t="s">
        <v>8320</v>
      </c>
      <c r="S576" s="11">
        <f t="shared" si="34"/>
        <v>42632.443368055552</v>
      </c>
      <c r="T576" s="11">
        <f t="shared" si="35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 s="6">
        <v>60000</v>
      </c>
      <c r="E577" s="6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7">
        <f t="shared" si="32"/>
        <v>4.3166666666666666E-3</v>
      </c>
      <c r="P577" s="9">
        <f t="shared" si="33"/>
        <v>64.75</v>
      </c>
      <c r="Q577" t="s">
        <v>8319</v>
      </c>
      <c r="R577" t="s">
        <v>8320</v>
      </c>
      <c r="S577" s="11">
        <f t="shared" si="34"/>
        <v>42138.692627314813</v>
      </c>
      <c r="T577" s="11">
        <f t="shared" si="35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 s="6">
        <v>80000</v>
      </c>
      <c r="E578" s="6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7">
        <f t="shared" si="32"/>
        <v>1.2500000000000001E-5</v>
      </c>
      <c r="P578" s="9">
        <f t="shared" si="33"/>
        <v>1</v>
      </c>
      <c r="Q578" t="s">
        <v>8319</v>
      </c>
      <c r="R578" t="s">
        <v>8320</v>
      </c>
      <c r="S578" s="11">
        <f t="shared" si="34"/>
        <v>42031.471666666665</v>
      </c>
      <c r="T578" s="11">
        <f t="shared" si="35"/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 s="6">
        <v>5000</v>
      </c>
      <c r="E579" s="6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7">
        <f t="shared" ref="O579:O642" si="36">E579/D579</f>
        <v>2E-3</v>
      </c>
      <c r="P579" s="9">
        <f t="shared" ref="P579:P642" si="37">E579/L579</f>
        <v>10</v>
      </c>
      <c r="Q579" t="s">
        <v>8319</v>
      </c>
      <c r="R579" t="s">
        <v>8320</v>
      </c>
      <c r="S579" s="11">
        <f t="shared" ref="S579:S642" si="38">(((J579/60)/60)/24)+DATE(1970,1,1)</f>
        <v>42450.589143518519</v>
      </c>
      <c r="T579" s="11">
        <f t="shared" ref="T579:T642" si="39">(((I579/60)/60)/24)+DATE(1970,1,1)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6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7">
        <f t="shared" si="36"/>
        <v>1.12E-4</v>
      </c>
      <c r="P580" s="9">
        <f t="shared" si="37"/>
        <v>2</v>
      </c>
      <c r="Q580" t="s">
        <v>8319</v>
      </c>
      <c r="R580" t="s">
        <v>8320</v>
      </c>
      <c r="S580" s="11">
        <f t="shared" si="38"/>
        <v>42230.578622685185</v>
      </c>
      <c r="T580" s="11">
        <f t="shared" si="39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 s="6">
        <v>12000</v>
      </c>
      <c r="E581" s="6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7">
        <f t="shared" si="36"/>
        <v>1.4583333333333334E-2</v>
      </c>
      <c r="P581" s="9">
        <f t="shared" si="37"/>
        <v>35</v>
      </c>
      <c r="Q581" t="s">
        <v>8319</v>
      </c>
      <c r="R581" t="s">
        <v>8320</v>
      </c>
      <c r="S581" s="11">
        <f t="shared" si="38"/>
        <v>41968.852118055554</v>
      </c>
      <c r="T581" s="11">
        <f t="shared" si="39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 s="6">
        <v>3000</v>
      </c>
      <c r="E582" s="6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7">
        <f t="shared" si="36"/>
        <v>3.3333333333333332E-4</v>
      </c>
      <c r="P582" s="9">
        <f t="shared" si="37"/>
        <v>1</v>
      </c>
      <c r="Q582" t="s">
        <v>8319</v>
      </c>
      <c r="R582" t="s">
        <v>8320</v>
      </c>
      <c r="S582" s="11">
        <f t="shared" si="38"/>
        <v>42605.908182870371</v>
      </c>
      <c r="T582" s="11">
        <f t="shared" si="39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 s="6">
        <v>400</v>
      </c>
      <c r="E583" s="6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7">
        <f t="shared" si="36"/>
        <v>0</v>
      </c>
      <c r="P583" s="9" t="e">
        <f t="shared" si="37"/>
        <v>#DIV/0!</v>
      </c>
      <c r="Q583" t="s">
        <v>8319</v>
      </c>
      <c r="R583" t="s">
        <v>8320</v>
      </c>
      <c r="S583" s="11">
        <f t="shared" si="38"/>
        <v>42188.012777777782</v>
      </c>
      <c r="T583" s="11">
        <f t="shared" si="39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 s="6">
        <v>100000</v>
      </c>
      <c r="E584" s="6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7">
        <f t="shared" si="36"/>
        <v>0</v>
      </c>
      <c r="P584" s="9" t="e">
        <f t="shared" si="37"/>
        <v>#DIV/0!</v>
      </c>
      <c r="Q584" t="s">
        <v>8319</v>
      </c>
      <c r="R584" t="s">
        <v>8320</v>
      </c>
      <c r="S584" s="11">
        <f t="shared" si="38"/>
        <v>42055.739803240736</v>
      </c>
      <c r="T584" s="11">
        <f t="shared" si="39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 s="6">
        <v>9000</v>
      </c>
      <c r="E585" s="6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7">
        <f t="shared" si="36"/>
        <v>1.1111111111111112E-4</v>
      </c>
      <c r="P585" s="9">
        <f t="shared" si="37"/>
        <v>1</v>
      </c>
      <c r="Q585" t="s">
        <v>8319</v>
      </c>
      <c r="R585" t="s">
        <v>8320</v>
      </c>
      <c r="S585" s="11">
        <f t="shared" si="38"/>
        <v>42052.93850694444</v>
      </c>
      <c r="T585" s="11">
        <f t="shared" si="39"/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 s="6">
        <v>1000</v>
      </c>
      <c r="E586" s="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7">
        <f t="shared" si="36"/>
        <v>0.01</v>
      </c>
      <c r="P586" s="9">
        <f t="shared" si="37"/>
        <v>5</v>
      </c>
      <c r="Q586" t="s">
        <v>8319</v>
      </c>
      <c r="R586" t="s">
        <v>8320</v>
      </c>
      <c r="S586" s="11">
        <f t="shared" si="38"/>
        <v>42049.716620370367</v>
      </c>
      <c r="T586" s="11">
        <f t="shared" si="39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6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7">
        <f t="shared" si="36"/>
        <v>0</v>
      </c>
      <c r="P587" s="9" t="e">
        <f t="shared" si="37"/>
        <v>#DIV/0!</v>
      </c>
      <c r="Q587" t="s">
        <v>8319</v>
      </c>
      <c r="R587" t="s">
        <v>8320</v>
      </c>
      <c r="S587" s="11">
        <f t="shared" si="38"/>
        <v>42283.3909375</v>
      </c>
      <c r="T587" s="11">
        <f t="shared" si="39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 s="6">
        <v>10000</v>
      </c>
      <c r="E588" s="6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7">
        <f t="shared" si="36"/>
        <v>5.5999999999999999E-3</v>
      </c>
      <c r="P588" s="9">
        <f t="shared" si="37"/>
        <v>14</v>
      </c>
      <c r="Q588" t="s">
        <v>8319</v>
      </c>
      <c r="R588" t="s">
        <v>8320</v>
      </c>
      <c r="S588" s="11">
        <f t="shared" si="38"/>
        <v>42020.854247685187</v>
      </c>
      <c r="T588" s="11">
        <f t="shared" si="39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 s="6">
        <v>30000</v>
      </c>
      <c r="E589" s="6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7">
        <f t="shared" si="36"/>
        <v>9.0833333333333335E-2</v>
      </c>
      <c r="P589" s="9">
        <f t="shared" si="37"/>
        <v>389.28571428571428</v>
      </c>
      <c r="Q589" t="s">
        <v>8319</v>
      </c>
      <c r="R589" t="s">
        <v>8320</v>
      </c>
      <c r="S589" s="11">
        <f t="shared" si="38"/>
        <v>42080.757326388892</v>
      </c>
      <c r="T589" s="11">
        <f t="shared" si="39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 s="6">
        <v>9000</v>
      </c>
      <c r="E590" s="6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7">
        <f t="shared" si="36"/>
        <v>3.3444444444444443E-2</v>
      </c>
      <c r="P590" s="9">
        <f t="shared" si="37"/>
        <v>150.5</v>
      </c>
      <c r="Q590" t="s">
        <v>8319</v>
      </c>
      <c r="R590" t="s">
        <v>8320</v>
      </c>
      <c r="S590" s="11">
        <f t="shared" si="38"/>
        <v>42631.769513888896</v>
      </c>
      <c r="T590" s="11">
        <f t="shared" si="39"/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 s="6">
        <v>7500</v>
      </c>
      <c r="E591" s="6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7">
        <f t="shared" si="36"/>
        <v>1.3333333333333334E-4</v>
      </c>
      <c r="P591" s="9">
        <f t="shared" si="37"/>
        <v>1</v>
      </c>
      <c r="Q591" t="s">
        <v>8319</v>
      </c>
      <c r="R591" t="s">
        <v>8320</v>
      </c>
      <c r="S591" s="11">
        <f t="shared" si="38"/>
        <v>42178.614571759259</v>
      </c>
      <c r="T591" s="11">
        <f t="shared" si="39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6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7">
        <f t="shared" si="36"/>
        <v>4.4600000000000001E-2</v>
      </c>
      <c r="P592" s="9">
        <f t="shared" si="37"/>
        <v>24.777777777777779</v>
      </c>
      <c r="Q592" t="s">
        <v>8319</v>
      </c>
      <c r="R592" t="s">
        <v>8320</v>
      </c>
      <c r="S592" s="11">
        <f t="shared" si="38"/>
        <v>42377.554756944446</v>
      </c>
      <c r="T592" s="11">
        <f t="shared" si="39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 s="6">
        <v>100000</v>
      </c>
      <c r="E593" s="6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7">
        <f t="shared" si="36"/>
        <v>6.0999999999999997E-4</v>
      </c>
      <c r="P593" s="9">
        <f t="shared" si="37"/>
        <v>30.5</v>
      </c>
      <c r="Q593" t="s">
        <v>8319</v>
      </c>
      <c r="R593" t="s">
        <v>8320</v>
      </c>
      <c r="S593" s="11">
        <f t="shared" si="38"/>
        <v>42177.543171296296</v>
      </c>
      <c r="T593" s="11">
        <f t="shared" si="39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 s="6">
        <v>7500</v>
      </c>
      <c r="E594" s="6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7">
        <f t="shared" si="36"/>
        <v>3.3333333333333333E-2</v>
      </c>
      <c r="P594" s="9">
        <f t="shared" si="37"/>
        <v>250</v>
      </c>
      <c r="Q594" t="s">
        <v>8319</v>
      </c>
      <c r="R594" t="s">
        <v>8320</v>
      </c>
      <c r="S594" s="11">
        <f t="shared" si="38"/>
        <v>41946.232175925928</v>
      </c>
      <c r="T594" s="11">
        <f t="shared" si="39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6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7">
        <f t="shared" si="36"/>
        <v>0.23</v>
      </c>
      <c r="P595" s="9">
        <f t="shared" si="37"/>
        <v>16.428571428571427</v>
      </c>
      <c r="Q595" t="s">
        <v>8319</v>
      </c>
      <c r="R595" t="s">
        <v>8320</v>
      </c>
      <c r="S595" s="11">
        <f t="shared" si="38"/>
        <v>42070.677604166667</v>
      </c>
      <c r="T595" s="11">
        <f t="shared" si="39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 s="6">
        <v>25000</v>
      </c>
      <c r="E596" s="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7">
        <f t="shared" si="36"/>
        <v>1.0399999999999999E-3</v>
      </c>
      <c r="P596" s="9">
        <f t="shared" si="37"/>
        <v>13</v>
      </c>
      <c r="Q596" t="s">
        <v>8319</v>
      </c>
      <c r="R596" t="s">
        <v>8320</v>
      </c>
      <c r="S596" s="11">
        <f t="shared" si="38"/>
        <v>42446.780162037037</v>
      </c>
      <c r="T596" s="11">
        <f t="shared" si="39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 s="6">
        <v>100000</v>
      </c>
      <c r="E597" s="6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7">
        <f t="shared" si="36"/>
        <v>4.2599999999999999E-3</v>
      </c>
      <c r="P597" s="9">
        <f t="shared" si="37"/>
        <v>53.25</v>
      </c>
      <c r="Q597" t="s">
        <v>8319</v>
      </c>
      <c r="R597" t="s">
        <v>8320</v>
      </c>
      <c r="S597" s="11">
        <f t="shared" si="38"/>
        <v>42083.069884259254</v>
      </c>
      <c r="T597" s="11">
        <f t="shared" si="39"/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 s="6">
        <v>20000</v>
      </c>
      <c r="E598" s="6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7">
        <f t="shared" si="36"/>
        <v>2.9999999999999997E-4</v>
      </c>
      <c r="P598" s="9">
        <f t="shared" si="37"/>
        <v>3</v>
      </c>
      <c r="Q598" t="s">
        <v>8319</v>
      </c>
      <c r="R598" t="s">
        <v>8320</v>
      </c>
      <c r="S598" s="11">
        <f t="shared" si="38"/>
        <v>42646.896898148145</v>
      </c>
      <c r="T598" s="11">
        <f t="shared" si="39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 s="6">
        <v>7500</v>
      </c>
      <c r="E599" s="6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7">
        <f t="shared" si="36"/>
        <v>2.6666666666666666E-3</v>
      </c>
      <c r="P599" s="9">
        <f t="shared" si="37"/>
        <v>10</v>
      </c>
      <c r="Q599" t="s">
        <v>8319</v>
      </c>
      <c r="R599" t="s">
        <v>8320</v>
      </c>
      <c r="S599" s="11">
        <f t="shared" si="38"/>
        <v>42545.705266203702</v>
      </c>
      <c r="T599" s="11">
        <f t="shared" si="39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 s="6">
        <v>2500</v>
      </c>
      <c r="E600" s="6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7">
        <f t="shared" si="36"/>
        <v>0.34</v>
      </c>
      <c r="P600" s="9">
        <f t="shared" si="37"/>
        <v>121.42857142857143</v>
      </c>
      <c r="Q600" t="s">
        <v>8319</v>
      </c>
      <c r="R600" t="s">
        <v>8320</v>
      </c>
      <c r="S600" s="11">
        <f t="shared" si="38"/>
        <v>41948.00209490741</v>
      </c>
      <c r="T600" s="11">
        <f t="shared" si="39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 s="6">
        <v>50000</v>
      </c>
      <c r="E601" s="6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7">
        <f t="shared" si="36"/>
        <v>6.2E-4</v>
      </c>
      <c r="P601" s="9">
        <f t="shared" si="37"/>
        <v>15.5</v>
      </c>
      <c r="Q601" t="s">
        <v>8319</v>
      </c>
      <c r="R601" t="s">
        <v>8320</v>
      </c>
      <c r="S601" s="11">
        <f t="shared" si="38"/>
        <v>42047.812523148154</v>
      </c>
      <c r="T601" s="11">
        <f t="shared" si="39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 s="6">
        <v>5000</v>
      </c>
      <c r="E602" s="6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7">
        <f t="shared" si="36"/>
        <v>0.02</v>
      </c>
      <c r="P602" s="9">
        <f t="shared" si="37"/>
        <v>100</v>
      </c>
      <c r="Q602" t="s">
        <v>8319</v>
      </c>
      <c r="R602" t="s">
        <v>8320</v>
      </c>
      <c r="S602" s="11">
        <f t="shared" si="38"/>
        <v>42073.798171296294</v>
      </c>
      <c r="T602" s="11">
        <f t="shared" si="39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 s="6">
        <v>10000</v>
      </c>
      <c r="E603" s="6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7">
        <f t="shared" si="36"/>
        <v>1.4E-2</v>
      </c>
      <c r="P603" s="9">
        <f t="shared" si="37"/>
        <v>23.333333333333332</v>
      </c>
      <c r="Q603" t="s">
        <v>8319</v>
      </c>
      <c r="R603" t="s">
        <v>8320</v>
      </c>
      <c r="S603" s="11">
        <f t="shared" si="38"/>
        <v>41969.858090277776</v>
      </c>
      <c r="T603" s="11">
        <f t="shared" si="39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 s="6">
        <v>70000</v>
      </c>
      <c r="E604" s="6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7">
        <f t="shared" si="36"/>
        <v>0</v>
      </c>
      <c r="P604" s="9" t="e">
        <f t="shared" si="37"/>
        <v>#DIV/0!</v>
      </c>
      <c r="Q604" t="s">
        <v>8319</v>
      </c>
      <c r="R604" t="s">
        <v>8320</v>
      </c>
      <c r="S604" s="11">
        <f t="shared" si="38"/>
        <v>42143.79415509259</v>
      </c>
      <c r="T604" s="11">
        <f t="shared" si="39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 s="6">
        <v>15000</v>
      </c>
      <c r="E605" s="6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7">
        <f t="shared" si="36"/>
        <v>3.9334666666666664E-2</v>
      </c>
      <c r="P605" s="9">
        <f t="shared" si="37"/>
        <v>45.386153846153846</v>
      </c>
      <c r="Q605" t="s">
        <v>8319</v>
      </c>
      <c r="R605" t="s">
        <v>8320</v>
      </c>
      <c r="S605" s="11">
        <f t="shared" si="38"/>
        <v>41835.639155092591</v>
      </c>
      <c r="T605" s="11">
        <f t="shared" si="39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 s="6">
        <v>1500</v>
      </c>
      <c r="E606" s="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7">
        <f t="shared" si="36"/>
        <v>0</v>
      </c>
      <c r="P606" s="9" t="e">
        <f t="shared" si="37"/>
        <v>#DIV/0!</v>
      </c>
      <c r="Q606" t="s">
        <v>8319</v>
      </c>
      <c r="R606" t="s">
        <v>8320</v>
      </c>
      <c r="S606" s="11">
        <f t="shared" si="38"/>
        <v>41849.035370370373</v>
      </c>
      <c r="T606" s="11">
        <f t="shared" si="39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 s="6">
        <v>5000</v>
      </c>
      <c r="E607" s="6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7">
        <f t="shared" si="36"/>
        <v>2.6200000000000001E-2</v>
      </c>
      <c r="P607" s="9">
        <f t="shared" si="37"/>
        <v>16.375</v>
      </c>
      <c r="Q607" t="s">
        <v>8319</v>
      </c>
      <c r="R607" t="s">
        <v>8320</v>
      </c>
      <c r="S607" s="11">
        <f t="shared" si="38"/>
        <v>42194.357731481476</v>
      </c>
      <c r="T607" s="11">
        <f t="shared" si="39"/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 s="6">
        <v>5000</v>
      </c>
      <c r="E608" s="6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7">
        <f t="shared" si="36"/>
        <v>2E-3</v>
      </c>
      <c r="P608" s="9">
        <f t="shared" si="37"/>
        <v>10</v>
      </c>
      <c r="Q608" t="s">
        <v>8319</v>
      </c>
      <c r="R608" t="s">
        <v>8320</v>
      </c>
      <c r="S608" s="11">
        <f t="shared" si="38"/>
        <v>42102.650567129633</v>
      </c>
      <c r="T608" s="11">
        <f t="shared" si="39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 s="6">
        <v>250</v>
      </c>
      <c r="E609" s="6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7">
        <f t="shared" si="36"/>
        <v>0</v>
      </c>
      <c r="P609" s="9" t="e">
        <f t="shared" si="37"/>
        <v>#DIV/0!</v>
      </c>
      <c r="Q609" t="s">
        <v>8319</v>
      </c>
      <c r="R609" t="s">
        <v>8320</v>
      </c>
      <c r="S609" s="11">
        <f t="shared" si="38"/>
        <v>42300.825648148151</v>
      </c>
      <c r="T609" s="11">
        <f t="shared" si="39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 s="6">
        <v>150000</v>
      </c>
      <c r="E610" s="6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7">
        <f t="shared" si="36"/>
        <v>9.7400000000000004E-3</v>
      </c>
      <c r="P610" s="9">
        <f t="shared" si="37"/>
        <v>292.2</v>
      </c>
      <c r="Q610" t="s">
        <v>8319</v>
      </c>
      <c r="R610" t="s">
        <v>8320</v>
      </c>
      <c r="S610" s="11">
        <f t="shared" si="38"/>
        <v>42140.921064814815</v>
      </c>
      <c r="T610" s="11">
        <f t="shared" si="39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6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7">
        <f t="shared" si="36"/>
        <v>6.41025641025641E-3</v>
      </c>
      <c r="P611" s="9">
        <f t="shared" si="37"/>
        <v>5</v>
      </c>
      <c r="Q611" t="s">
        <v>8319</v>
      </c>
      <c r="R611" t="s">
        <v>8320</v>
      </c>
      <c r="S611" s="11">
        <f t="shared" si="38"/>
        <v>42307.034074074079</v>
      </c>
      <c r="T611" s="11">
        <f t="shared" si="39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 s="6">
        <v>13803</v>
      </c>
      <c r="E612" s="6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7">
        <f t="shared" si="36"/>
        <v>0</v>
      </c>
      <c r="P612" s="9" t="e">
        <f t="shared" si="37"/>
        <v>#DIV/0!</v>
      </c>
      <c r="Q612" t="s">
        <v>8319</v>
      </c>
      <c r="R612" t="s">
        <v>8320</v>
      </c>
      <c r="S612" s="11">
        <f t="shared" si="38"/>
        <v>42086.83085648148</v>
      </c>
      <c r="T612" s="11">
        <f t="shared" si="39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 s="6">
        <v>80000</v>
      </c>
      <c r="E613" s="6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7">
        <f t="shared" si="36"/>
        <v>0</v>
      </c>
      <c r="P613" s="9" t="e">
        <f t="shared" si="37"/>
        <v>#DIV/0!</v>
      </c>
      <c r="Q613" t="s">
        <v>8319</v>
      </c>
      <c r="R613" t="s">
        <v>8320</v>
      </c>
      <c r="S613" s="11">
        <f t="shared" si="38"/>
        <v>42328.560613425929</v>
      </c>
      <c r="T613" s="11">
        <f t="shared" si="39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 s="6">
        <v>10000</v>
      </c>
      <c r="E614" s="6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7">
        <f t="shared" si="36"/>
        <v>0</v>
      </c>
      <c r="P614" s="9" t="e">
        <f t="shared" si="37"/>
        <v>#DIV/0!</v>
      </c>
      <c r="Q614" t="s">
        <v>8319</v>
      </c>
      <c r="R614" t="s">
        <v>8320</v>
      </c>
      <c r="S614" s="11">
        <f t="shared" si="38"/>
        <v>42585.031782407401</v>
      </c>
      <c r="T614" s="11">
        <f t="shared" si="39"/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 s="6">
        <v>60000</v>
      </c>
      <c r="E615" s="6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7">
        <f t="shared" si="36"/>
        <v>0.21363333333333334</v>
      </c>
      <c r="P615" s="9">
        <f t="shared" si="37"/>
        <v>105.93388429752066</v>
      </c>
      <c r="Q615" t="s">
        <v>8319</v>
      </c>
      <c r="R615" t="s">
        <v>8320</v>
      </c>
      <c r="S615" s="11">
        <f t="shared" si="38"/>
        <v>42247.496759259258</v>
      </c>
      <c r="T615" s="11">
        <f t="shared" si="39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 s="6">
        <v>10000</v>
      </c>
      <c r="E616" s="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7">
        <f t="shared" si="36"/>
        <v>0</v>
      </c>
      <c r="P616" s="9" t="e">
        <f t="shared" si="37"/>
        <v>#DIV/0!</v>
      </c>
      <c r="Q616" t="s">
        <v>8319</v>
      </c>
      <c r="R616" t="s">
        <v>8320</v>
      </c>
      <c r="S616" s="11">
        <f t="shared" si="38"/>
        <v>42515.061805555553</v>
      </c>
      <c r="T616" s="11">
        <f t="shared" si="39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 s="6">
        <v>515</v>
      </c>
      <c r="E617" s="6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7">
        <f t="shared" si="36"/>
        <v>0</v>
      </c>
      <c r="P617" s="9" t="e">
        <f t="shared" si="37"/>
        <v>#DIV/0!</v>
      </c>
      <c r="Q617" t="s">
        <v>8319</v>
      </c>
      <c r="R617" t="s">
        <v>8320</v>
      </c>
      <c r="S617" s="11">
        <f t="shared" si="38"/>
        <v>42242.122210648144</v>
      </c>
      <c r="T617" s="11">
        <f t="shared" si="39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 s="6">
        <v>5000</v>
      </c>
      <c r="E618" s="6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7">
        <f t="shared" si="36"/>
        <v>0</v>
      </c>
      <c r="P618" s="9" t="e">
        <f t="shared" si="37"/>
        <v>#DIV/0!</v>
      </c>
      <c r="Q618" t="s">
        <v>8319</v>
      </c>
      <c r="R618" t="s">
        <v>8320</v>
      </c>
      <c r="S618" s="11">
        <f t="shared" si="38"/>
        <v>42761.376238425932</v>
      </c>
      <c r="T618" s="11">
        <f t="shared" si="39"/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6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7">
        <f t="shared" si="36"/>
        <v>0.03</v>
      </c>
      <c r="P619" s="9">
        <f t="shared" si="37"/>
        <v>20</v>
      </c>
      <c r="Q619" t="s">
        <v>8319</v>
      </c>
      <c r="R619" t="s">
        <v>8320</v>
      </c>
      <c r="S619" s="11">
        <f t="shared" si="38"/>
        <v>42087.343090277776</v>
      </c>
      <c r="T619" s="11">
        <f t="shared" si="39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 s="6">
        <v>400</v>
      </c>
      <c r="E620" s="6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7">
        <f t="shared" si="36"/>
        <v>0</v>
      </c>
      <c r="P620" s="9" t="e">
        <f t="shared" si="37"/>
        <v>#DIV/0!</v>
      </c>
      <c r="Q620" t="s">
        <v>8319</v>
      </c>
      <c r="R620" t="s">
        <v>8320</v>
      </c>
      <c r="S620" s="11">
        <f t="shared" si="38"/>
        <v>42317.810219907406</v>
      </c>
      <c r="T620" s="11">
        <f t="shared" si="39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 s="6">
        <v>2500000</v>
      </c>
      <c r="E621" s="6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7">
        <f t="shared" si="36"/>
        <v>3.9999999999999998E-7</v>
      </c>
      <c r="P621" s="9">
        <f t="shared" si="37"/>
        <v>1</v>
      </c>
      <c r="Q621" t="s">
        <v>8319</v>
      </c>
      <c r="R621" t="s">
        <v>8320</v>
      </c>
      <c r="S621" s="11">
        <f t="shared" si="38"/>
        <v>41908.650347222225</v>
      </c>
      <c r="T621" s="11">
        <f t="shared" si="39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 s="6">
        <v>30000</v>
      </c>
      <c r="E622" s="6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7">
        <f t="shared" si="36"/>
        <v>0.01</v>
      </c>
      <c r="P622" s="9">
        <f t="shared" si="37"/>
        <v>300</v>
      </c>
      <c r="Q622" t="s">
        <v>8319</v>
      </c>
      <c r="R622" t="s">
        <v>8320</v>
      </c>
      <c r="S622" s="11">
        <f t="shared" si="38"/>
        <v>41831.716874999998</v>
      </c>
      <c r="T622" s="11">
        <f t="shared" si="39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 s="6">
        <v>25000</v>
      </c>
      <c r="E623" s="6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7">
        <f t="shared" si="36"/>
        <v>1.044E-2</v>
      </c>
      <c r="P623" s="9">
        <f t="shared" si="37"/>
        <v>87</v>
      </c>
      <c r="Q623" t="s">
        <v>8319</v>
      </c>
      <c r="R623" t="s">
        <v>8320</v>
      </c>
      <c r="S623" s="11">
        <f t="shared" si="38"/>
        <v>42528.987696759257</v>
      </c>
      <c r="T623" s="11">
        <f t="shared" si="39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 s="6">
        <v>6000</v>
      </c>
      <c r="E624" s="6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7">
        <f t="shared" si="36"/>
        <v>5.6833333333333333E-2</v>
      </c>
      <c r="P624" s="9">
        <f t="shared" si="37"/>
        <v>37.888888888888886</v>
      </c>
      <c r="Q624" t="s">
        <v>8319</v>
      </c>
      <c r="R624" t="s">
        <v>8320</v>
      </c>
      <c r="S624" s="11">
        <f t="shared" si="38"/>
        <v>42532.774745370371</v>
      </c>
      <c r="T624" s="11">
        <f t="shared" si="39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 s="6">
        <v>75000</v>
      </c>
      <c r="E625" s="6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7">
        <f t="shared" si="36"/>
        <v>0</v>
      </c>
      <c r="P625" s="9" t="e">
        <f t="shared" si="37"/>
        <v>#DIV/0!</v>
      </c>
      <c r="Q625" t="s">
        <v>8319</v>
      </c>
      <c r="R625" t="s">
        <v>8320</v>
      </c>
      <c r="S625" s="11">
        <f t="shared" si="38"/>
        <v>42122.009224537032</v>
      </c>
      <c r="T625" s="11">
        <f t="shared" si="39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 s="6">
        <v>5000</v>
      </c>
      <c r="E626" s="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7">
        <f t="shared" si="36"/>
        <v>0</v>
      </c>
      <c r="P626" s="9" t="e">
        <f t="shared" si="37"/>
        <v>#DIV/0!</v>
      </c>
      <c r="Q626" t="s">
        <v>8319</v>
      </c>
      <c r="R626" t="s">
        <v>8320</v>
      </c>
      <c r="S626" s="11">
        <f t="shared" si="38"/>
        <v>42108.988900462966</v>
      </c>
      <c r="T626" s="11">
        <f t="shared" si="39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 s="6">
        <v>25000</v>
      </c>
      <c r="E627" s="6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7">
        <f t="shared" si="36"/>
        <v>0</v>
      </c>
      <c r="P627" s="9" t="e">
        <f t="shared" si="37"/>
        <v>#DIV/0!</v>
      </c>
      <c r="Q627" t="s">
        <v>8319</v>
      </c>
      <c r="R627" t="s">
        <v>8320</v>
      </c>
      <c r="S627" s="11">
        <f t="shared" si="38"/>
        <v>42790.895567129628</v>
      </c>
      <c r="T627" s="11">
        <f t="shared" si="39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 s="6">
        <v>25000</v>
      </c>
      <c r="E628" s="6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7">
        <f t="shared" si="36"/>
        <v>0.17380000000000001</v>
      </c>
      <c r="P628" s="9">
        <f t="shared" si="37"/>
        <v>111.41025641025641</v>
      </c>
      <c r="Q628" t="s">
        <v>8319</v>
      </c>
      <c r="R628" t="s">
        <v>8320</v>
      </c>
      <c r="S628" s="11">
        <f t="shared" si="38"/>
        <v>42198.559479166666</v>
      </c>
      <c r="T628" s="11">
        <f t="shared" si="39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 s="6">
        <v>450000</v>
      </c>
      <c r="E629" s="6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7">
        <f t="shared" si="36"/>
        <v>2.0000000000000001E-4</v>
      </c>
      <c r="P629" s="9">
        <f t="shared" si="37"/>
        <v>90</v>
      </c>
      <c r="Q629" t="s">
        <v>8319</v>
      </c>
      <c r="R629" t="s">
        <v>8320</v>
      </c>
      <c r="S629" s="11">
        <f t="shared" si="38"/>
        <v>42384.306840277779</v>
      </c>
      <c r="T629" s="11">
        <f t="shared" si="39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 s="6">
        <v>5000</v>
      </c>
      <c r="E630" s="6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7">
        <f t="shared" si="36"/>
        <v>0</v>
      </c>
      <c r="P630" s="9" t="e">
        <f t="shared" si="37"/>
        <v>#DIV/0!</v>
      </c>
      <c r="Q630" t="s">
        <v>8319</v>
      </c>
      <c r="R630" t="s">
        <v>8320</v>
      </c>
      <c r="S630" s="11">
        <f t="shared" si="38"/>
        <v>41803.692789351851</v>
      </c>
      <c r="T630" s="11">
        <f t="shared" si="39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 s="6">
        <v>200000</v>
      </c>
      <c r="E631" s="6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7">
        <f t="shared" si="36"/>
        <v>1.75E-3</v>
      </c>
      <c r="P631" s="9">
        <f t="shared" si="37"/>
        <v>116.66666666666667</v>
      </c>
      <c r="Q631" t="s">
        <v>8319</v>
      </c>
      <c r="R631" t="s">
        <v>8320</v>
      </c>
      <c r="S631" s="11">
        <f t="shared" si="38"/>
        <v>42474.637824074074</v>
      </c>
      <c r="T631" s="11">
        <f t="shared" si="39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 s="6">
        <v>11999</v>
      </c>
      <c r="E632" s="6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7">
        <f t="shared" si="36"/>
        <v>8.3340278356529708E-4</v>
      </c>
      <c r="P632" s="9">
        <f t="shared" si="37"/>
        <v>10</v>
      </c>
      <c r="Q632" t="s">
        <v>8319</v>
      </c>
      <c r="R632" t="s">
        <v>8320</v>
      </c>
      <c r="S632" s="11">
        <f t="shared" si="38"/>
        <v>42223.619456018518</v>
      </c>
      <c r="T632" s="11">
        <f t="shared" si="39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 s="6">
        <v>50000</v>
      </c>
      <c r="E633" s="6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7">
        <f t="shared" si="36"/>
        <v>1.38E-2</v>
      </c>
      <c r="P633" s="9">
        <f t="shared" si="37"/>
        <v>76.666666666666671</v>
      </c>
      <c r="Q633" t="s">
        <v>8319</v>
      </c>
      <c r="R633" t="s">
        <v>8320</v>
      </c>
      <c r="S633" s="11">
        <f t="shared" si="38"/>
        <v>42489.772326388891</v>
      </c>
      <c r="T633" s="11">
        <f t="shared" si="39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 s="6">
        <v>20000</v>
      </c>
      <c r="E634" s="6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7">
        <f t="shared" si="36"/>
        <v>0</v>
      </c>
      <c r="P634" s="9" t="e">
        <f t="shared" si="37"/>
        <v>#DIV/0!</v>
      </c>
      <c r="Q634" t="s">
        <v>8319</v>
      </c>
      <c r="R634" t="s">
        <v>8320</v>
      </c>
      <c r="S634" s="11">
        <f t="shared" si="38"/>
        <v>42303.659317129626</v>
      </c>
      <c r="T634" s="11">
        <f t="shared" si="39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 s="6">
        <v>10000</v>
      </c>
      <c r="E635" s="6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7">
        <f t="shared" si="36"/>
        <v>0.1245</v>
      </c>
      <c r="P635" s="9">
        <f t="shared" si="37"/>
        <v>49.8</v>
      </c>
      <c r="Q635" t="s">
        <v>8319</v>
      </c>
      <c r="R635" t="s">
        <v>8320</v>
      </c>
      <c r="S635" s="11">
        <f t="shared" si="38"/>
        <v>42507.29932870371</v>
      </c>
      <c r="T635" s="11">
        <f t="shared" si="39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 s="6">
        <v>5000</v>
      </c>
      <c r="E636" s="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7">
        <f t="shared" si="36"/>
        <v>2.0000000000000001E-4</v>
      </c>
      <c r="P636" s="9">
        <f t="shared" si="37"/>
        <v>1</v>
      </c>
      <c r="Q636" t="s">
        <v>8319</v>
      </c>
      <c r="R636" t="s">
        <v>8320</v>
      </c>
      <c r="S636" s="11">
        <f t="shared" si="38"/>
        <v>42031.928576388891</v>
      </c>
      <c r="T636" s="11">
        <f t="shared" si="39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 s="6">
        <v>25000</v>
      </c>
      <c r="E637" s="6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7">
        <f t="shared" si="36"/>
        <v>8.0000000000000007E-5</v>
      </c>
      <c r="P637" s="9">
        <f t="shared" si="37"/>
        <v>2</v>
      </c>
      <c r="Q637" t="s">
        <v>8319</v>
      </c>
      <c r="R637" t="s">
        <v>8320</v>
      </c>
      <c r="S637" s="11">
        <f t="shared" si="38"/>
        <v>42076.092152777783</v>
      </c>
      <c r="T637" s="11">
        <f t="shared" si="39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6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7">
        <f t="shared" si="36"/>
        <v>2E-3</v>
      </c>
      <c r="P638" s="9">
        <f t="shared" si="37"/>
        <v>4</v>
      </c>
      <c r="Q638" t="s">
        <v>8319</v>
      </c>
      <c r="R638" t="s">
        <v>8320</v>
      </c>
      <c r="S638" s="11">
        <f t="shared" si="38"/>
        <v>42131.455439814818</v>
      </c>
      <c r="T638" s="11">
        <f t="shared" si="39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6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7">
        <f t="shared" si="36"/>
        <v>0</v>
      </c>
      <c r="P639" s="9" t="e">
        <f t="shared" si="37"/>
        <v>#DIV/0!</v>
      </c>
      <c r="Q639" t="s">
        <v>8319</v>
      </c>
      <c r="R639" t="s">
        <v>8320</v>
      </c>
      <c r="S639" s="11">
        <f t="shared" si="38"/>
        <v>42762.962013888886</v>
      </c>
      <c r="T639" s="11">
        <f t="shared" si="39"/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 s="6">
        <v>200000</v>
      </c>
      <c r="E640" s="6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7">
        <f t="shared" si="36"/>
        <v>9.0000000000000006E-5</v>
      </c>
      <c r="P640" s="9">
        <f t="shared" si="37"/>
        <v>3</v>
      </c>
      <c r="Q640" t="s">
        <v>8319</v>
      </c>
      <c r="R640" t="s">
        <v>8320</v>
      </c>
      <c r="S640" s="11">
        <f t="shared" si="38"/>
        <v>42759.593310185184</v>
      </c>
      <c r="T640" s="11">
        <f t="shared" si="39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 s="6">
        <v>1000000</v>
      </c>
      <c r="E641" s="6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7">
        <f t="shared" si="36"/>
        <v>9.9999999999999995E-7</v>
      </c>
      <c r="P641" s="9">
        <f t="shared" si="37"/>
        <v>1</v>
      </c>
      <c r="Q641" t="s">
        <v>8319</v>
      </c>
      <c r="R641" t="s">
        <v>8320</v>
      </c>
      <c r="S641" s="11">
        <f t="shared" si="38"/>
        <v>41865.583275462966</v>
      </c>
      <c r="T641" s="11">
        <f t="shared" si="39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 s="6">
        <v>70</v>
      </c>
      <c r="E642" s="6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7">
        <f t="shared" si="36"/>
        <v>1.4428571428571428</v>
      </c>
      <c r="P642" s="9">
        <f t="shared" si="37"/>
        <v>50.5</v>
      </c>
      <c r="Q642" t="s">
        <v>8319</v>
      </c>
      <c r="R642" t="s">
        <v>8321</v>
      </c>
      <c r="S642" s="11">
        <f t="shared" si="38"/>
        <v>42683.420312500006</v>
      </c>
      <c r="T642" s="11">
        <f t="shared" si="39"/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 s="6">
        <v>40000</v>
      </c>
      <c r="E643" s="6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7">
        <f t="shared" ref="O643:O706" si="40">E643/D643</f>
        <v>1.1916249999999999</v>
      </c>
      <c r="P643" s="9">
        <f t="shared" ref="P643:P706" si="41">E643/L643</f>
        <v>151.31746031746033</v>
      </c>
      <c r="Q643" t="s">
        <v>8319</v>
      </c>
      <c r="R643" t="s">
        <v>8321</v>
      </c>
      <c r="S643" s="11">
        <f t="shared" ref="S643:S706" si="42">(((J643/60)/60)/24)+DATE(1970,1,1)</f>
        <v>42199.57</v>
      </c>
      <c r="T643" s="11">
        <f t="shared" ref="T643:T706" si="43">(((I643/60)/60)/24)+DATE(1970,1,1)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 s="6">
        <v>20000</v>
      </c>
      <c r="E644" s="6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7">
        <f t="shared" si="40"/>
        <v>14.604850000000001</v>
      </c>
      <c r="P644" s="9">
        <f t="shared" si="41"/>
        <v>134.3592456301748</v>
      </c>
      <c r="Q644" t="s">
        <v>8319</v>
      </c>
      <c r="R644" t="s">
        <v>8321</v>
      </c>
      <c r="S644" s="11">
        <f t="shared" si="42"/>
        <v>42199.651319444441</v>
      </c>
      <c r="T644" s="11">
        <f t="shared" si="43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 s="6">
        <v>25000</v>
      </c>
      <c r="E645" s="6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7">
        <f t="shared" si="40"/>
        <v>1.0580799999999999</v>
      </c>
      <c r="P645" s="9">
        <f t="shared" si="41"/>
        <v>174.02631578947367</v>
      </c>
      <c r="Q645" t="s">
        <v>8319</v>
      </c>
      <c r="R645" t="s">
        <v>8321</v>
      </c>
      <c r="S645" s="11">
        <f t="shared" si="42"/>
        <v>42100.642071759255</v>
      </c>
      <c r="T645" s="11">
        <f t="shared" si="43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 s="6">
        <v>25000</v>
      </c>
      <c r="E646" s="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7">
        <f t="shared" si="40"/>
        <v>3.0011791999999997</v>
      </c>
      <c r="P646" s="9">
        <f t="shared" si="41"/>
        <v>73.486268364348675</v>
      </c>
      <c r="Q646" t="s">
        <v>8319</v>
      </c>
      <c r="R646" t="s">
        <v>8321</v>
      </c>
      <c r="S646" s="11">
        <f t="shared" si="42"/>
        <v>41898.665960648148</v>
      </c>
      <c r="T646" s="11">
        <f t="shared" si="43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 s="6">
        <v>2000</v>
      </c>
      <c r="E647" s="6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7">
        <f t="shared" si="40"/>
        <v>2.7869999999999999</v>
      </c>
      <c r="P647" s="9">
        <f t="shared" si="41"/>
        <v>23.518987341772153</v>
      </c>
      <c r="Q647" t="s">
        <v>8319</v>
      </c>
      <c r="R647" t="s">
        <v>8321</v>
      </c>
      <c r="S647" s="11">
        <f t="shared" si="42"/>
        <v>42564.026319444441</v>
      </c>
      <c r="T647" s="11">
        <f t="shared" si="43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 s="6">
        <v>800</v>
      </c>
      <c r="E648" s="6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7">
        <f t="shared" si="40"/>
        <v>1.3187625000000001</v>
      </c>
      <c r="P648" s="9">
        <f t="shared" si="41"/>
        <v>39.074444444444445</v>
      </c>
      <c r="Q648" t="s">
        <v>8319</v>
      </c>
      <c r="R648" t="s">
        <v>8321</v>
      </c>
      <c r="S648" s="11">
        <f t="shared" si="42"/>
        <v>41832.852627314816</v>
      </c>
      <c r="T648" s="11">
        <f t="shared" si="43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 s="6">
        <v>2000</v>
      </c>
      <c r="E649" s="6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7">
        <f t="shared" si="40"/>
        <v>1.0705</v>
      </c>
      <c r="P649" s="9">
        <f t="shared" si="41"/>
        <v>125.94117647058823</v>
      </c>
      <c r="Q649" t="s">
        <v>8319</v>
      </c>
      <c r="R649" t="s">
        <v>8321</v>
      </c>
      <c r="S649" s="11">
        <f t="shared" si="42"/>
        <v>42416.767928240741</v>
      </c>
      <c r="T649" s="11">
        <f t="shared" si="43"/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 s="6">
        <v>35000</v>
      </c>
      <c r="E650" s="6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7">
        <f t="shared" si="40"/>
        <v>1.2682285714285715</v>
      </c>
      <c r="P650" s="9">
        <f t="shared" si="41"/>
        <v>1644</v>
      </c>
      <c r="Q650" t="s">
        <v>8319</v>
      </c>
      <c r="R650" t="s">
        <v>8321</v>
      </c>
      <c r="S650" s="11">
        <f t="shared" si="42"/>
        <v>41891.693379629629</v>
      </c>
      <c r="T650" s="11">
        <f t="shared" si="43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 s="6">
        <v>2500</v>
      </c>
      <c r="E651" s="6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7">
        <f t="shared" si="40"/>
        <v>1.3996</v>
      </c>
      <c r="P651" s="9">
        <f t="shared" si="41"/>
        <v>42.670731707317074</v>
      </c>
      <c r="Q651" t="s">
        <v>8319</v>
      </c>
      <c r="R651" t="s">
        <v>8321</v>
      </c>
      <c r="S651" s="11">
        <f t="shared" si="42"/>
        <v>41877.912187499998</v>
      </c>
      <c r="T651" s="11">
        <f t="shared" si="43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 s="6">
        <v>1500</v>
      </c>
      <c r="E652" s="6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7">
        <f t="shared" si="40"/>
        <v>1.1240000000000001</v>
      </c>
      <c r="P652" s="9">
        <f t="shared" si="41"/>
        <v>35.125</v>
      </c>
      <c r="Q652" t="s">
        <v>8319</v>
      </c>
      <c r="R652" t="s">
        <v>8321</v>
      </c>
      <c r="S652" s="11">
        <f t="shared" si="42"/>
        <v>41932.036851851852</v>
      </c>
      <c r="T652" s="11">
        <f t="shared" si="43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 s="6">
        <v>25000</v>
      </c>
      <c r="E653" s="6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7">
        <f t="shared" si="40"/>
        <v>1.00528</v>
      </c>
      <c r="P653" s="9">
        <f t="shared" si="41"/>
        <v>239.35238095238094</v>
      </c>
      <c r="Q653" t="s">
        <v>8319</v>
      </c>
      <c r="R653" t="s">
        <v>8321</v>
      </c>
      <c r="S653" s="11">
        <f t="shared" si="42"/>
        <v>41956.017488425925</v>
      </c>
      <c r="T653" s="11">
        <f t="shared" si="43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 s="6">
        <v>3000</v>
      </c>
      <c r="E654" s="6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7">
        <f t="shared" si="40"/>
        <v>1.0046666666666666</v>
      </c>
      <c r="P654" s="9">
        <f t="shared" si="41"/>
        <v>107.64285714285714</v>
      </c>
      <c r="Q654" t="s">
        <v>8319</v>
      </c>
      <c r="R654" t="s">
        <v>8321</v>
      </c>
      <c r="S654" s="11">
        <f t="shared" si="42"/>
        <v>42675.690393518518</v>
      </c>
      <c r="T654" s="11">
        <f t="shared" si="43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 s="6">
        <v>75000</v>
      </c>
      <c r="E655" s="6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7">
        <f t="shared" si="40"/>
        <v>1.4144600000000001</v>
      </c>
      <c r="P655" s="9">
        <f t="shared" si="41"/>
        <v>95.830623306233065</v>
      </c>
      <c r="Q655" t="s">
        <v>8319</v>
      </c>
      <c r="R655" t="s">
        <v>8321</v>
      </c>
      <c r="S655" s="11">
        <f t="shared" si="42"/>
        <v>42199.618518518517</v>
      </c>
      <c r="T655" s="11">
        <f t="shared" si="43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 s="6">
        <v>12000</v>
      </c>
      <c r="E656" s="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7">
        <f t="shared" si="40"/>
        <v>2.6729166666666666</v>
      </c>
      <c r="P656" s="9">
        <f t="shared" si="41"/>
        <v>31.663376110562684</v>
      </c>
      <c r="Q656" t="s">
        <v>8319</v>
      </c>
      <c r="R656" t="s">
        <v>8321</v>
      </c>
      <c r="S656" s="11">
        <f t="shared" si="42"/>
        <v>42163.957326388889</v>
      </c>
      <c r="T656" s="11">
        <f t="shared" si="43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 s="6">
        <v>8000</v>
      </c>
      <c r="E657" s="6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7">
        <f t="shared" si="40"/>
        <v>1.4688749999999999</v>
      </c>
      <c r="P657" s="9">
        <f t="shared" si="41"/>
        <v>42.886861313868614</v>
      </c>
      <c r="Q657" t="s">
        <v>8319</v>
      </c>
      <c r="R657" t="s">
        <v>8321</v>
      </c>
      <c r="S657" s="11">
        <f t="shared" si="42"/>
        <v>42045.957314814819</v>
      </c>
      <c r="T657" s="11">
        <f t="shared" si="43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 s="6">
        <v>5000</v>
      </c>
      <c r="E658" s="6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7">
        <f t="shared" si="40"/>
        <v>2.1356000000000002</v>
      </c>
      <c r="P658" s="9">
        <f t="shared" si="41"/>
        <v>122.73563218390805</v>
      </c>
      <c r="Q658" t="s">
        <v>8319</v>
      </c>
      <c r="R658" t="s">
        <v>8321</v>
      </c>
      <c r="S658" s="11">
        <f t="shared" si="42"/>
        <v>42417.804618055554</v>
      </c>
      <c r="T658" s="11">
        <f t="shared" si="43"/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 s="6">
        <v>15000</v>
      </c>
      <c r="E659" s="6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7">
        <f t="shared" si="40"/>
        <v>1.2569999999999999</v>
      </c>
      <c r="P659" s="9">
        <f t="shared" si="41"/>
        <v>190.45454545454547</v>
      </c>
      <c r="Q659" t="s">
        <v>8319</v>
      </c>
      <c r="R659" t="s">
        <v>8321</v>
      </c>
      <c r="S659" s="11">
        <f t="shared" si="42"/>
        <v>42331.84574074074</v>
      </c>
      <c r="T659" s="11">
        <f t="shared" si="43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 s="6">
        <v>28888</v>
      </c>
      <c r="E660" s="6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7">
        <f t="shared" si="40"/>
        <v>1.0446206037108834</v>
      </c>
      <c r="P660" s="9">
        <f t="shared" si="41"/>
        <v>109.33695652173913</v>
      </c>
      <c r="Q660" t="s">
        <v>8319</v>
      </c>
      <c r="R660" t="s">
        <v>8321</v>
      </c>
      <c r="S660" s="11">
        <f t="shared" si="42"/>
        <v>42179.160752314812</v>
      </c>
      <c r="T660" s="11">
        <f t="shared" si="43"/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 s="6">
        <v>3000</v>
      </c>
      <c r="E661" s="6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7">
        <f t="shared" si="40"/>
        <v>1.0056666666666667</v>
      </c>
      <c r="P661" s="9">
        <f t="shared" si="41"/>
        <v>143.66666666666666</v>
      </c>
      <c r="Q661" t="s">
        <v>8319</v>
      </c>
      <c r="R661" t="s">
        <v>8321</v>
      </c>
      <c r="S661" s="11">
        <f t="shared" si="42"/>
        <v>42209.593692129631</v>
      </c>
      <c r="T661" s="11">
        <f t="shared" si="43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 s="6">
        <v>50000</v>
      </c>
      <c r="E662" s="6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7">
        <f t="shared" si="40"/>
        <v>3.058E-2</v>
      </c>
      <c r="P662" s="9">
        <f t="shared" si="41"/>
        <v>84.944444444444443</v>
      </c>
      <c r="Q662" t="s">
        <v>8319</v>
      </c>
      <c r="R662" t="s">
        <v>8321</v>
      </c>
      <c r="S662" s="11">
        <f t="shared" si="42"/>
        <v>41922.741655092592</v>
      </c>
      <c r="T662" s="11">
        <f t="shared" si="43"/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 s="6">
        <v>10000</v>
      </c>
      <c r="E663" s="6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7">
        <f t="shared" si="40"/>
        <v>9.4999999999999998E-3</v>
      </c>
      <c r="P663" s="9">
        <f t="shared" si="41"/>
        <v>10.555555555555555</v>
      </c>
      <c r="Q663" t="s">
        <v>8319</v>
      </c>
      <c r="R663" t="s">
        <v>8321</v>
      </c>
      <c r="S663" s="11">
        <f t="shared" si="42"/>
        <v>42636.645358796297</v>
      </c>
      <c r="T663" s="11">
        <f t="shared" si="43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 s="6">
        <v>39000</v>
      </c>
      <c r="E664" s="6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7">
        <f t="shared" si="40"/>
        <v>4.0000000000000001E-3</v>
      </c>
      <c r="P664" s="9">
        <f t="shared" si="41"/>
        <v>39</v>
      </c>
      <c r="Q664" t="s">
        <v>8319</v>
      </c>
      <c r="R664" t="s">
        <v>8321</v>
      </c>
      <c r="S664" s="11">
        <f t="shared" si="42"/>
        <v>41990.438043981485</v>
      </c>
      <c r="T664" s="11">
        <f t="shared" si="43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 s="6">
        <v>200000</v>
      </c>
      <c r="E665" s="6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7">
        <f t="shared" si="40"/>
        <v>3.5000000000000001E-3</v>
      </c>
      <c r="P665" s="9">
        <f t="shared" si="41"/>
        <v>100</v>
      </c>
      <c r="Q665" t="s">
        <v>8319</v>
      </c>
      <c r="R665" t="s">
        <v>8321</v>
      </c>
      <c r="S665" s="11">
        <f t="shared" si="42"/>
        <v>42173.843240740738</v>
      </c>
      <c r="T665" s="11">
        <f t="shared" si="43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 s="6">
        <v>12000</v>
      </c>
      <c r="E666" s="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7">
        <f t="shared" si="40"/>
        <v>7.5333333333333335E-2</v>
      </c>
      <c r="P666" s="9">
        <f t="shared" si="41"/>
        <v>31.172413793103448</v>
      </c>
      <c r="Q666" t="s">
        <v>8319</v>
      </c>
      <c r="R666" t="s">
        <v>8321</v>
      </c>
      <c r="S666" s="11">
        <f t="shared" si="42"/>
        <v>42077.666377314818</v>
      </c>
      <c r="T666" s="11">
        <f t="shared" si="43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 s="6">
        <v>10000</v>
      </c>
      <c r="E667" s="6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7">
        <f t="shared" si="40"/>
        <v>0.18640000000000001</v>
      </c>
      <c r="P667" s="9">
        <f t="shared" si="41"/>
        <v>155.33333333333334</v>
      </c>
      <c r="Q667" t="s">
        <v>8319</v>
      </c>
      <c r="R667" t="s">
        <v>8321</v>
      </c>
      <c r="S667" s="11">
        <f t="shared" si="42"/>
        <v>42688.711354166662</v>
      </c>
      <c r="T667" s="11">
        <f t="shared" si="43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 s="6">
        <v>200000</v>
      </c>
      <c r="E668" s="6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7">
        <f t="shared" si="40"/>
        <v>4.0000000000000003E-5</v>
      </c>
      <c r="P668" s="9">
        <f t="shared" si="41"/>
        <v>2</v>
      </c>
      <c r="Q668" t="s">
        <v>8319</v>
      </c>
      <c r="R668" t="s">
        <v>8321</v>
      </c>
      <c r="S668" s="11">
        <f t="shared" si="42"/>
        <v>41838.832152777781</v>
      </c>
      <c r="T668" s="11">
        <f t="shared" si="43"/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 s="6">
        <v>50000</v>
      </c>
      <c r="E669" s="6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7">
        <f t="shared" si="40"/>
        <v>0.1002</v>
      </c>
      <c r="P669" s="9">
        <f t="shared" si="41"/>
        <v>178.92857142857142</v>
      </c>
      <c r="Q669" t="s">
        <v>8319</v>
      </c>
      <c r="R669" t="s">
        <v>8321</v>
      </c>
      <c r="S669" s="11">
        <f t="shared" si="42"/>
        <v>42632.373414351852</v>
      </c>
      <c r="T669" s="11">
        <f t="shared" si="43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 s="6">
        <v>15000</v>
      </c>
      <c r="E670" s="6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7">
        <f t="shared" si="40"/>
        <v>4.5600000000000002E-2</v>
      </c>
      <c r="P670" s="9">
        <f t="shared" si="41"/>
        <v>27.36</v>
      </c>
      <c r="Q670" t="s">
        <v>8319</v>
      </c>
      <c r="R670" t="s">
        <v>8321</v>
      </c>
      <c r="S670" s="11">
        <f t="shared" si="42"/>
        <v>42090.831273148149</v>
      </c>
      <c r="T670" s="11">
        <f t="shared" si="43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 s="6">
        <v>200000</v>
      </c>
      <c r="E671" s="6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7">
        <f t="shared" si="40"/>
        <v>0.21507499999999999</v>
      </c>
      <c r="P671" s="9">
        <f t="shared" si="41"/>
        <v>1536.25</v>
      </c>
      <c r="Q671" t="s">
        <v>8319</v>
      </c>
      <c r="R671" t="s">
        <v>8321</v>
      </c>
      <c r="S671" s="11">
        <f t="shared" si="42"/>
        <v>42527.625671296293</v>
      </c>
      <c r="T671" s="11">
        <f t="shared" si="43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 s="6">
        <v>90000</v>
      </c>
      <c r="E672" s="6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7">
        <f t="shared" si="40"/>
        <v>0.29276666666666668</v>
      </c>
      <c r="P672" s="9">
        <f t="shared" si="41"/>
        <v>84.99677419354839</v>
      </c>
      <c r="Q672" t="s">
        <v>8319</v>
      </c>
      <c r="R672" t="s">
        <v>8321</v>
      </c>
      <c r="S672" s="11">
        <f t="shared" si="42"/>
        <v>42506.709722222222</v>
      </c>
      <c r="T672" s="11">
        <f t="shared" si="43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 s="6">
        <v>30000</v>
      </c>
      <c r="E673" s="6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7">
        <f t="shared" si="40"/>
        <v>0.39426666666666665</v>
      </c>
      <c r="P673" s="9">
        <f t="shared" si="41"/>
        <v>788.5333333333333</v>
      </c>
      <c r="Q673" t="s">
        <v>8319</v>
      </c>
      <c r="R673" t="s">
        <v>8321</v>
      </c>
      <c r="S673" s="11">
        <f t="shared" si="42"/>
        <v>41984.692731481482</v>
      </c>
      <c r="T673" s="11">
        <f t="shared" si="43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 s="6">
        <v>50000</v>
      </c>
      <c r="E674" s="6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7">
        <f t="shared" si="40"/>
        <v>0.21628</v>
      </c>
      <c r="P674" s="9">
        <f t="shared" si="41"/>
        <v>50.29767441860465</v>
      </c>
      <c r="Q674" t="s">
        <v>8319</v>
      </c>
      <c r="R674" t="s">
        <v>8321</v>
      </c>
      <c r="S674" s="11">
        <f t="shared" si="42"/>
        <v>41974.219490740739</v>
      </c>
      <c r="T674" s="11">
        <f t="shared" si="43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 s="6">
        <v>100000</v>
      </c>
      <c r="E675" s="6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7">
        <f t="shared" si="40"/>
        <v>2.0500000000000002E-3</v>
      </c>
      <c r="P675" s="9">
        <f t="shared" si="41"/>
        <v>68.333333333333329</v>
      </c>
      <c r="Q675" t="s">
        <v>8319</v>
      </c>
      <c r="R675" t="s">
        <v>8321</v>
      </c>
      <c r="S675" s="11">
        <f t="shared" si="42"/>
        <v>41838.840474537035</v>
      </c>
      <c r="T675" s="11">
        <f t="shared" si="43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 s="6">
        <v>50000</v>
      </c>
      <c r="E676" s="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7">
        <f t="shared" si="40"/>
        <v>2.9999999999999997E-4</v>
      </c>
      <c r="P676" s="9">
        <f t="shared" si="41"/>
        <v>7.5</v>
      </c>
      <c r="Q676" t="s">
        <v>8319</v>
      </c>
      <c r="R676" t="s">
        <v>8321</v>
      </c>
      <c r="S676" s="11">
        <f t="shared" si="42"/>
        <v>41803.116053240738</v>
      </c>
      <c r="T676" s="11">
        <f t="shared" si="43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 s="6">
        <v>6000</v>
      </c>
      <c r="E677" s="6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7">
        <f t="shared" si="40"/>
        <v>0.14849999999999999</v>
      </c>
      <c r="P677" s="9">
        <f t="shared" si="41"/>
        <v>34.269230769230766</v>
      </c>
      <c r="Q677" t="s">
        <v>8319</v>
      </c>
      <c r="R677" t="s">
        <v>8321</v>
      </c>
      <c r="S677" s="11">
        <f t="shared" si="42"/>
        <v>41975.930601851855</v>
      </c>
      <c r="T677" s="11">
        <f t="shared" si="43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 s="6">
        <v>100000</v>
      </c>
      <c r="E678" s="6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7">
        <f t="shared" si="40"/>
        <v>1.4710000000000001E-2</v>
      </c>
      <c r="P678" s="9">
        <f t="shared" si="41"/>
        <v>61.291666666666664</v>
      </c>
      <c r="Q678" t="s">
        <v>8319</v>
      </c>
      <c r="R678" t="s">
        <v>8321</v>
      </c>
      <c r="S678" s="11">
        <f t="shared" si="42"/>
        <v>42012.768298611118</v>
      </c>
      <c r="T678" s="11">
        <f t="shared" si="43"/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 s="6">
        <v>50000</v>
      </c>
      <c r="E679" s="6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7">
        <f t="shared" si="40"/>
        <v>0.25584000000000001</v>
      </c>
      <c r="P679" s="9">
        <f t="shared" si="41"/>
        <v>133.25</v>
      </c>
      <c r="Q679" t="s">
        <v>8319</v>
      </c>
      <c r="R679" t="s">
        <v>8321</v>
      </c>
      <c r="S679" s="11">
        <f t="shared" si="42"/>
        <v>42504.403877314813</v>
      </c>
      <c r="T679" s="11">
        <f t="shared" si="43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 s="6">
        <v>29000</v>
      </c>
      <c r="E680" s="6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7">
        <f t="shared" si="40"/>
        <v>3.8206896551724136E-2</v>
      </c>
      <c r="P680" s="9">
        <f t="shared" si="41"/>
        <v>65.17647058823529</v>
      </c>
      <c r="Q680" t="s">
        <v>8319</v>
      </c>
      <c r="R680" t="s">
        <v>8321</v>
      </c>
      <c r="S680" s="11">
        <f t="shared" si="42"/>
        <v>42481.376597222217</v>
      </c>
      <c r="T680" s="11">
        <f t="shared" si="43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 s="6">
        <v>57000</v>
      </c>
      <c r="E681" s="6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7">
        <f t="shared" si="40"/>
        <v>0.15485964912280703</v>
      </c>
      <c r="P681" s="9">
        <f t="shared" si="41"/>
        <v>93.90425531914893</v>
      </c>
      <c r="Q681" t="s">
        <v>8319</v>
      </c>
      <c r="R681" t="s">
        <v>8321</v>
      </c>
      <c r="S681" s="11">
        <f t="shared" si="42"/>
        <v>42556.695706018523</v>
      </c>
      <c r="T681" s="11">
        <f t="shared" si="43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 s="6">
        <v>75000</v>
      </c>
      <c r="E682" s="6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7">
        <f t="shared" si="40"/>
        <v>0.25912000000000002</v>
      </c>
      <c r="P682" s="9">
        <f t="shared" si="41"/>
        <v>150.65116279069767</v>
      </c>
      <c r="Q682" t="s">
        <v>8319</v>
      </c>
      <c r="R682" t="s">
        <v>8321</v>
      </c>
      <c r="S682" s="11">
        <f t="shared" si="42"/>
        <v>41864.501516203702</v>
      </c>
      <c r="T682" s="11">
        <f t="shared" si="43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 s="6">
        <v>2500</v>
      </c>
      <c r="E683" s="6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7">
        <f t="shared" si="40"/>
        <v>4.0000000000000002E-4</v>
      </c>
      <c r="P683" s="9">
        <f t="shared" si="41"/>
        <v>1</v>
      </c>
      <c r="Q683" t="s">
        <v>8319</v>
      </c>
      <c r="R683" t="s">
        <v>8321</v>
      </c>
      <c r="S683" s="11">
        <f t="shared" si="42"/>
        <v>42639.805601851855</v>
      </c>
      <c r="T683" s="11">
        <f t="shared" si="43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 s="6">
        <v>50000</v>
      </c>
      <c r="E684" s="6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7">
        <f t="shared" si="40"/>
        <v>1.06E-3</v>
      </c>
      <c r="P684" s="9">
        <f t="shared" si="41"/>
        <v>13.25</v>
      </c>
      <c r="Q684" t="s">
        <v>8319</v>
      </c>
      <c r="R684" t="s">
        <v>8321</v>
      </c>
      <c r="S684" s="11">
        <f t="shared" si="42"/>
        <v>42778.765300925923</v>
      </c>
      <c r="T684" s="11">
        <f t="shared" si="43"/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 s="6">
        <v>35000</v>
      </c>
      <c r="E685" s="6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7">
        <f t="shared" si="40"/>
        <v>8.5142857142857138E-3</v>
      </c>
      <c r="P685" s="9">
        <f t="shared" si="41"/>
        <v>99.333333333333329</v>
      </c>
      <c r="Q685" t="s">
        <v>8319</v>
      </c>
      <c r="R685" t="s">
        <v>8321</v>
      </c>
      <c r="S685" s="11">
        <f t="shared" si="42"/>
        <v>42634.900046296301</v>
      </c>
      <c r="T685" s="11">
        <f t="shared" si="43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 s="6">
        <v>320000</v>
      </c>
      <c r="E686" s="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7">
        <f t="shared" si="40"/>
        <v>7.4837500000000001E-2</v>
      </c>
      <c r="P686" s="9">
        <f t="shared" si="41"/>
        <v>177.39259259259259</v>
      </c>
      <c r="Q686" t="s">
        <v>8319</v>
      </c>
      <c r="R686" t="s">
        <v>8321</v>
      </c>
      <c r="S686" s="11">
        <f t="shared" si="42"/>
        <v>41809.473275462966</v>
      </c>
      <c r="T686" s="11">
        <f t="shared" si="43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 s="6">
        <v>2000</v>
      </c>
      <c r="E687" s="6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7">
        <f t="shared" si="40"/>
        <v>0.27650000000000002</v>
      </c>
      <c r="P687" s="9">
        <f t="shared" si="41"/>
        <v>55.3</v>
      </c>
      <c r="Q687" t="s">
        <v>8319</v>
      </c>
      <c r="R687" t="s">
        <v>8321</v>
      </c>
      <c r="S687" s="11">
        <f t="shared" si="42"/>
        <v>41971.866574074069</v>
      </c>
      <c r="T687" s="11">
        <f t="shared" si="43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 s="6">
        <v>500000</v>
      </c>
      <c r="E688" s="6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7">
        <f t="shared" si="40"/>
        <v>0</v>
      </c>
      <c r="P688" s="9" t="e">
        <f t="shared" si="41"/>
        <v>#DIV/0!</v>
      </c>
      <c r="Q688" t="s">
        <v>8319</v>
      </c>
      <c r="R688" t="s">
        <v>8321</v>
      </c>
      <c r="S688" s="11">
        <f t="shared" si="42"/>
        <v>42189.673263888893</v>
      </c>
      <c r="T688" s="11">
        <f t="shared" si="43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 s="6">
        <v>100000</v>
      </c>
      <c r="E689" s="6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7">
        <f t="shared" si="40"/>
        <v>3.5499999999999997E-2</v>
      </c>
      <c r="P689" s="9">
        <f t="shared" si="41"/>
        <v>591.66666666666663</v>
      </c>
      <c r="Q689" t="s">
        <v>8319</v>
      </c>
      <c r="R689" t="s">
        <v>8321</v>
      </c>
      <c r="S689" s="11">
        <f t="shared" si="42"/>
        <v>42711.750613425931</v>
      </c>
      <c r="T689" s="11">
        <f t="shared" si="43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 s="6">
        <v>20000</v>
      </c>
      <c r="E690" s="6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7">
        <f t="shared" si="40"/>
        <v>0.72989999999999999</v>
      </c>
      <c r="P690" s="9">
        <f t="shared" si="41"/>
        <v>405.5</v>
      </c>
      <c r="Q690" t="s">
        <v>8319</v>
      </c>
      <c r="R690" t="s">
        <v>8321</v>
      </c>
      <c r="S690" s="11">
        <f t="shared" si="42"/>
        <v>42262.104780092588</v>
      </c>
      <c r="T690" s="11">
        <f t="shared" si="43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 s="6">
        <v>200000</v>
      </c>
      <c r="E691" s="6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7">
        <f t="shared" si="40"/>
        <v>0.57648750000000004</v>
      </c>
      <c r="P691" s="9">
        <f t="shared" si="41"/>
        <v>343.14732142857144</v>
      </c>
      <c r="Q691" t="s">
        <v>8319</v>
      </c>
      <c r="R691" t="s">
        <v>8321</v>
      </c>
      <c r="S691" s="11">
        <f t="shared" si="42"/>
        <v>42675.66778935185</v>
      </c>
      <c r="T691" s="11">
        <f t="shared" si="43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 s="6">
        <v>20000</v>
      </c>
      <c r="E692" s="6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7">
        <f t="shared" si="40"/>
        <v>0.1234</v>
      </c>
      <c r="P692" s="9">
        <f t="shared" si="41"/>
        <v>72.588235294117652</v>
      </c>
      <c r="Q692" t="s">
        <v>8319</v>
      </c>
      <c r="R692" t="s">
        <v>8321</v>
      </c>
      <c r="S692" s="11">
        <f t="shared" si="42"/>
        <v>42579.634733796294</v>
      </c>
      <c r="T692" s="11">
        <f t="shared" si="43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 s="6">
        <v>50000</v>
      </c>
      <c r="E693" s="6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7">
        <f t="shared" si="40"/>
        <v>5.1999999999999998E-3</v>
      </c>
      <c r="P693" s="9">
        <f t="shared" si="41"/>
        <v>26</v>
      </c>
      <c r="Q693" t="s">
        <v>8319</v>
      </c>
      <c r="R693" t="s">
        <v>8321</v>
      </c>
      <c r="S693" s="11">
        <f t="shared" si="42"/>
        <v>42158.028310185182</v>
      </c>
      <c r="T693" s="11">
        <f t="shared" si="43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6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7">
        <f t="shared" si="40"/>
        <v>6.5299999999999997E-2</v>
      </c>
      <c r="P694" s="9">
        <f t="shared" si="41"/>
        <v>6.4975124378109452</v>
      </c>
      <c r="Q694" t="s">
        <v>8319</v>
      </c>
      <c r="R694" t="s">
        <v>8321</v>
      </c>
      <c r="S694" s="11">
        <f t="shared" si="42"/>
        <v>42696.37572916667</v>
      </c>
      <c r="T694" s="11">
        <f t="shared" si="43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 s="6">
        <v>100000</v>
      </c>
      <c r="E695" s="6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7">
        <f t="shared" si="40"/>
        <v>0.35338000000000003</v>
      </c>
      <c r="P695" s="9">
        <f t="shared" si="41"/>
        <v>119.38513513513513</v>
      </c>
      <c r="Q695" t="s">
        <v>8319</v>
      </c>
      <c r="R695" t="s">
        <v>8321</v>
      </c>
      <c r="S695" s="11">
        <f t="shared" si="42"/>
        <v>42094.808182870373</v>
      </c>
      <c r="T695" s="11">
        <f t="shared" si="43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 s="6">
        <v>150000</v>
      </c>
      <c r="E696" s="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7">
        <f t="shared" si="40"/>
        <v>3.933333333333333E-3</v>
      </c>
      <c r="P696" s="9">
        <f t="shared" si="41"/>
        <v>84.285714285714292</v>
      </c>
      <c r="Q696" t="s">
        <v>8319</v>
      </c>
      <c r="R696" t="s">
        <v>8321</v>
      </c>
      <c r="S696" s="11">
        <f t="shared" si="42"/>
        <v>42737.663877314815</v>
      </c>
      <c r="T696" s="11">
        <f t="shared" si="43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 s="6">
        <v>60000</v>
      </c>
      <c r="E697" s="6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7">
        <f t="shared" si="40"/>
        <v>1.06E-2</v>
      </c>
      <c r="P697" s="9">
        <f t="shared" si="41"/>
        <v>90.857142857142861</v>
      </c>
      <c r="Q697" t="s">
        <v>8319</v>
      </c>
      <c r="R697" t="s">
        <v>8321</v>
      </c>
      <c r="S697" s="11">
        <f t="shared" si="42"/>
        <v>41913.521064814813</v>
      </c>
      <c r="T697" s="11">
        <f t="shared" si="43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 s="6">
        <v>175000</v>
      </c>
      <c r="E698" s="6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7">
        <f t="shared" si="40"/>
        <v>5.7142857142857145E-6</v>
      </c>
      <c r="P698" s="9">
        <f t="shared" si="41"/>
        <v>1</v>
      </c>
      <c r="Q698" t="s">
        <v>8319</v>
      </c>
      <c r="R698" t="s">
        <v>8321</v>
      </c>
      <c r="S698" s="11">
        <f t="shared" si="42"/>
        <v>41815.927106481482</v>
      </c>
      <c r="T698" s="11">
        <f t="shared" si="43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 s="6">
        <v>5000</v>
      </c>
      <c r="E699" s="6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7">
        <f t="shared" si="40"/>
        <v>0.46379999999999999</v>
      </c>
      <c r="P699" s="9">
        <f t="shared" si="41"/>
        <v>20.342105263157894</v>
      </c>
      <c r="Q699" t="s">
        <v>8319</v>
      </c>
      <c r="R699" t="s">
        <v>8321</v>
      </c>
      <c r="S699" s="11">
        <f t="shared" si="42"/>
        <v>42388.523020833338</v>
      </c>
      <c r="T699" s="11">
        <f t="shared" si="43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 s="6">
        <v>100000</v>
      </c>
      <c r="E700" s="6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7">
        <f t="shared" si="40"/>
        <v>0.15390000000000001</v>
      </c>
      <c r="P700" s="9">
        <f t="shared" si="41"/>
        <v>530.68965517241384</v>
      </c>
      <c r="Q700" t="s">
        <v>8319</v>
      </c>
      <c r="R700" t="s">
        <v>8321</v>
      </c>
      <c r="S700" s="11">
        <f t="shared" si="42"/>
        <v>41866.931076388886</v>
      </c>
      <c r="T700" s="11">
        <f t="shared" si="43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 s="6">
        <v>130000</v>
      </c>
      <c r="E701" s="6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7">
        <f t="shared" si="40"/>
        <v>0.824221076923077</v>
      </c>
      <c r="P701" s="9">
        <f t="shared" si="41"/>
        <v>120.39184269662923</v>
      </c>
      <c r="Q701" t="s">
        <v>8319</v>
      </c>
      <c r="R701" t="s">
        <v>8321</v>
      </c>
      <c r="S701" s="11">
        <f t="shared" si="42"/>
        <v>41563.485509259262</v>
      </c>
      <c r="T701" s="11">
        <f t="shared" si="43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 s="6">
        <v>15000</v>
      </c>
      <c r="E702" s="6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7">
        <f t="shared" si="40"/>
        <v>2.6866666666666667E-2</v>
      </c>
      <c r="P702" s="9">
        <f t="shared" si="41"/>
        <v>13</v>
      </c>
      <c r="Q702" t="s">
        <v>8319</v>
      </c>
      <c r="R702" t="s">
        <v>8321</v>
      </c>
      <c r="S702" s="11">
        <f t="shared" si="42"/>
        <v>42715.688437500001</v>
      </c>
      <c r="T702" s="11">
        <f t="shared" si="43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6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7">
        <f t="shared" si="40"/>
        <v>0.26600000000000001</v>
      </c>
      <c r="P703" s="9">
        <f t="shared" si="41"/>
        <v>291.33333333333331</v>
      </c>
      <c r="Q703" t="s">
        <v>8319</v>
      </c>
      <c r="R703" t="s">
        <v>8321</v>
      </c>
      <c r="S703" s="11">
        <f t="shared" si="42"/>
        <v>41813.662962962961</v>
      </c>
      <c r="T703" s="11">
        <f t="shared" si="43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 s="6">
        <v>15000</v>
      </c>
      <c r="E704" s="6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7">
        <f t="shared" si="40"/>
        <v>0.30813400000000002</v>
      </c>
      <c r="P704" s="9">
        <f t="shared" si="41"/>
        <v>124.9191891891892</v>
      </c>
      <c r="Q704" t="s">
        <v>8319</v>
      </c>
      <c r="R704" t="s">
        <v>8321</v>
      </c>
      <c r="S704" s="11">
        <f t="shared" si="42"/>
        <v>42668.726701388892</v>
      </c>
      <c r="T704" s="11">
        <f t="shared" si="43"/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 s="6">
        <v>15000</v>
      </c>
      <c r="E705" s="6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7">
        <f t="shared" si="40"/>
        <v>5.5800000000000002E-2</v>
      </c>
      <c r="P705" s="9">
        <f t="shared" si="41"/>
        <v>119.57142857142857</v>
      </c>
      <c r="Q705" t="s">
        <v>8319</v>
      </c>
      <c r="R705" t="s">
        <v>8321</v>
      </c>
      <c r="S705" s="11">
        <f t="shared" si="42"/>
        <v>42711.950798611113</v>
      </c>
      <c r="T705" s="11">
        <f t="shared" si="43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 s="6">
        <v>55000</v>
      </c>
      <c r="E706" s="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7">
        <f t="shared" si="40"/>
        <v>8.7454545454545458E-3</v>
      </c>
      <c r="P706" s="9">
        <f t="shared" si="41"/>
        <v>120.25</v>
      </c>
      <c r="Q706" t="s">
        <v>8319</v>
      </c>
      <c r="R706" t="s">
        <v>8321</v>
      </c>
      <c r="S706" s="11">
        <f t="shared" si="42"/>
        <v>42726.192916666667</v>
      </c>
      <c r="T706" s="11">
        <f t="shared" si="43"/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 s="6">
        <v>100000</v>
      </c>
      <c r="E707" s="6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7">
        <f t="shared" ref="O707:O770" si="44">E707/D707</f>
        <v>9.7699999999999992E-3</v>
      </c>
      <c r="P707" s="9">
        <f t="shared" ref="P707:P770" si="45">E707/L707</f>
        <v>195.4</v>
      </c>
      <c r="Q707" t="s">
        <v>8319</v>
      </c>
      <c r="R707" t="s">
        <v>8321</v>
      </c>
      <c r="S707" s="11">
        <f t="shared" ref="S707:S770" si="46">(((J707/60)/60)/24)+DATE(1970,1,1)</f>
        <v>42726.491643518515</v>
      </c>
      <c r="T707" s="11">
        <f t="shared" ref="T707:T770" si="47">(((I707/60)/60)/24)+DATE(1970,1,1)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 s="6">
        <v>100000</v>
      </c>
      <c r="E708" s="6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7">
        <f t="shared" si="44"/>
        <v>0</v>
      </c>
      <c r="P708" s="9" t="e">
        <f t="shared" si="45"/>
        <v>#DIV/0!</v>
      </c>
      <c r="Q708" t="s">
        <v>8319</v>
      </c>
      <c r="R708" t="s">
        <v>8321</v>
      </c>
      <c r="S708" s="11">
        <f t="shared" si="46"/>
        <v>42676.995173611111</v>
      </c>
      <c r="T708" s="11">
        <f t="shared" si="47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6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7">
        <f t="shared" si="44"/>
        <v>0.78927352941176465</v>
      </c>
      <c r="P709" s="9">
        <f t="shared" si="45"/>
        <v>117.69868421052631</v>
      </c>
      <c r="Q709" t="s">
        <v>8319</v>
      </c>
      <c r="R709" t="s">
        <v>8321</v>
      </c>
      <c r="S709" s="11">
        <f t="shared" si="46"/>
        <v>42696.663506944446</v>
      </c>
      <c r="T709" s="11">
        <f t="shared" si="47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6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7">
        <f t="shared" si="44"/>
        <v>0.22092500000000001</v>
      </c>
      <c r="P710" s="9">
        <f t="shared" si="45"/>
        <v>23.948509485094849</v>
      </c>
      <c r="Q710" t="s">
        <v>8319</v>
      </c>
      <c r="R710" t="s">
        <v>8321</v>
      </c>
      <c r="S710" s="11">
        <f t="shared" si="46"/>
        <v>41835.581018518518</v>
      </c>
      <c r="T710" s="11">
        <f t="shared" si="47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 s="6">
        <v>15000</v>
      </c>
      <c r="E711" s="6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7">
        <f t="shared" si="44"/>
        <v>4.0666666666666663E-3</v>
      </c>
      <c r="P711" s="9">
        <f t="shared" si="45"/>
        <v>30.5</v>
      </c>
      <c r="Q711" t="s">
        <v>8319</v>
      </c>
      <c r="R711" t="s">
        <v>8321</v>
      </c>
      <c r="S711" s="11">
        <f t="shared" si="46"/>
        <v>41948.041192129633</v>
      </c>
      <c r="T711" s="11">
        <f t="shared" si="47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 s="6">
        <v>1200</v>
      </c>
      <c r="E712" s="6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7">
        <f t="shared" si="44"/>
        <v>0</v>
      </c>
      <c r="P712" s="9" t="e">
        <f t="shared" si="45"/>
        <v>#DIV/0!</v>
      </c>
      <c r="Q712" t="s">
        <v>8319</v>
      </c>
      <c r="R712" t="s">
        <v>8321</v>
      </c>
      <c r="S712" s="11">
        <f t="shared" si="46"/>
        <v>41837.984976851854</v>
      </c>
      <c r="T712" s="11">
        <f t="shared" si="47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 s="6">
        <v>100000</v>
      </c>
      <c r="E713" s="6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7">
        <f t="shared" si="44"/>
        <v>0.33790999999999999</v>
      </c>
      <c r="P713" s="9">
        <f t="shared" si="45"/>
        <v>99.973372781065095</v>
      </c>
      <c r="Q713" t="s">
        <v>8319</v>
      </c>
      <c r="R713" t="s">
        <v>8321</v>
      </c>
      <c r="S713" s="11">
        <f t="shared" si="46"/>
        <v>42678.459120370375</v>
      </c>
      <c r="T713" s="11">
        <f t="shared" si="47"/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 s="6">
        <v>48500</v>
      </c>
      <c r="E714" s="6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7">
        <f t="shared" si="44"/>
        <v>2.1649484536082476E-3</v>
      </c>
      <c r="P714" s="9">
        <f t="shared" si="45"/>
        <v>26.25</v>
      </c>
      <c r="Q714" t="s">
        <v>8319</v>
      </c>
      <c r="R714" t="s">
        <v>8321</v>
      </c>
      <c r="S714" s="11">
        <f t="shared" si="46"/>
        <v>42384.680925925932</v>
      </c>
      <c r="T714" s="11">
        <f t="shared" si="47"/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 s="6">
        <v>25000</v>
      </c>
      <c r="E715" s="6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7">
        <f t="shared" si="44"/>
        <v>7.9600000000000001E-3</v>
      </c>
      <c r="P715" s="9">
        <f t="shared" si="45"/>
        <v>199</v>
      </c>
      <c r="Q715" t="s">
        <v>8319</v>
      </c>
      <c r="R715" t="s">
        <v>8321</v>
      </c>
      <c r="S715" s="11">
        <f t="shared" si="46"/>
        <v>42496.529305555552</v>
      </c>
      <c r="T715" s="11">
        <f t="shared" si="47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 s="6">
        <v>15000</v>
      </c>
      <c r="E716" s="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7">
        <f t="shared" si="44"/>
        <v>0.14993333333333334</v>
      </c>
      <c r="P716" s="9">
        <f t="shared" si="45"/>
        <v>80.321428571428569</v>
      </c>
      <c r="Q716" t="s">
        <v>8319</v>
      </c>
      <c r="R716" t="s">
        <v>8321</v>
      </c>
      <c r="S716" s="11">
        <f t="shared" si="46"/>
        <v>42734.787986111114</v>
      </c>
      <c r="T716" s="11">
        <f t="shared" si="47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 s="6">
        <v>27500</v>
      </c>
      <c r="E717" s="6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7">
        <f t="shared" si="44"/>
        <v>5.0509090909090906E-2</v>
      </c>
      <c r="P717" s="9">
        <f t="shared" si="45"/>
        <v>115.75</v>
      </c>
      <c r="Q717" t="s">
        <v>8319</v>
      </c>
      <c r="R717" t="s">
        <v>8321</v>
      </c>
      <c r="S717" s="11">
        <f t="shared" si="46"/>
        <v>42273.090740740736</v>
      </c>
      <c r="T717" s="11">
        <f t="shared" si="47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 s="6">
        <v>7000</v>
      </c>
      <c r="E718" s="6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7">
        <f t="shared" si="44"/>
        <v>0.10214285714285715</v>
      </c>
      <c r="P718" s="9">
        <f t="shared" si="45"/>
        <v>44.6875</v>
      </c>
      <c r="Q718" t="s">
        <v>8319</v>
      </c>
      <c r="R718" t="s">
        <v>8321</v>
      </c>
      <c r="S718" s="11">
        <f t="shared" si="46"/>
        <v>41940.658645833333</v>
      </c>
      <c r="T718" s="11">
        <f t="shared" si="47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 s="6">
        <v>100000</v>
      </c>
      <c r="E719" s="6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7">
        <f t="shared" si="44"/>
        <v>3.0500000000000002E-3</v>
      </c>
      <c r="P719" s="9">
        <f t="shared" si="45"/>
        <v>76.25</v>
      </c>
      <c r="Q719" t="s">
        <v>8319</v>
      </c>
      <c r="R719" t="s">
        <v>8321</v>
      </c>
      <c r="S719" s="11">
        <f t="shared" si="46"/>
        <v>41857.854189814818</v>
      </c>
      <c r="T719" s="11">
        <f t="shared" si="47"/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 s="6">
        <v>12000</v>
      </c>
      <c r="E720" s="6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7">
        <f t="shared" si="44"/>
        <v>7.4999999999999997E-3</v>
      </c>
      <c r="P720" s="9">
        <f t="shared" si="45"/>
        <v>22.5</v>
      </c>
      <c r="Q720" t="s">
        <v>8319</v>
      </c>
      <c r="R720" t="s">
        <v>8321</v>
      </c>
      <c r="S720" s="11">
        <f t="shared" si="46"/>
        <v>42752.845451388886</v>
      </c>
      <c r="T720" s="11">
        <f t="shared" si="47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 s="6">
        <v>15000</v>
      </c>
      <c r="E721" s="6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7">
        <f t="shared" si="44"/>
        <v>1.2933333333333333E-2</v>
      </c>
      <c r="P721" s="9">
        <f t="shared" si="45"/>
        <v>19.399999999999999</v>
      </c>
      <c r="Q721" t="s">
        <v>8319</v>
      </c>
      <c r="R721" t="s">
        <v>8321</v>
      </c>
      <c r="S721" s="11">
        <f t="shared" si="46"/>
        <v>42409.040231481486</v>
      </c>
      <c r="T721" s="11">
        <f t="shared" si="47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 s="6">
        <v>1900</v>
      </c>
      <c r="E722" s="6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7">
        <f t="shared" si="44"/>
        <v>1.4394736842105262</v>
      </c>
      <c r="P722" s="9">
        <f t="shared" si="45"/>
        <v>66.707317073170728</v>
      </c>
      <c r="Q722" t="s">
        <v>8322</v>
      </c>
      <c r="R722" t="s">
        <v>8323</v>
      </c>
      <c r="S722" s="11">
        <f t="shared" si="46"/>
        <v>40909.649201388893</v>
      </c>
      <c r="T722" s="11">
        <f t="shared" si="47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 s="6">
        <v>8200</v>
      </c>
      <c r="E723" s="6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7">
        <f t="shared" si="44"/>
        <v>1.2210975609756098</v>
      </c>
      <c r="P723" s="9">
        <f t="shared" si="45"/>
        <v>84.142857142857139</v>
      </c>
      <c r="Q723" t="s">
        <v>8322</v>
      </c>
      <c r="R723" t="s">
        <v>8323</v>
      </c>
      <c r="S723" s="11">
        <f t="shared" si="46"/>
        <v>41807.571840277778</v>
      </c>
      <c r="T723" s="11">
        <f t="shared" si="47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 s="6">
        <v>25000</v>
      </c>
      <c r="E724" s="6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7">
        <f t="shared" si="44"/>
        <v>1.3202400000000001</v>
      </c>
      <c r="P724" s="9">
        <f t="shared" si="45"/>
        <v>215.72549019607843</v>
      </c>
      <c r="Q724" t="s">
        <v>8322</v>
      </c>
      <c r="R724" t="s">
        <v>8323</v>
      </c>
      <c r="S724" s="11">
        <f t="shared" si="46"/>
        <v>40977.805300925924</v>
      </c>
      <c r="T724" s="11">
        <f t="shared" si="47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 s="6">
        <v>5000</v>
      </c>
      <c r="E725" s="6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7">
        <f t="shared" si="44"/>
        <v>1.0938000000000001</v>
      </c>
      <c r="P725" s="9">
        <f t="shared" si="45"/>
        <v>54.69</v>
      </c>
      <c r="Q725" t="s">
        <v>8322</v>
      </c>
      <c r="R725" t="s">
        <v>8323</v>
      </c>
      <c r="S725" s="11">
        <f t="shared" si="46"/>
        <v>42184.816539351858</v>
      </c>
      <c r="T725" s="11">
        <f t="shared" si="47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 s="6">
        <v>7000</v>
      </c>
      <c r="E726" s="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7">
        <f t="shared" si="44"/>
        <v>1.0547157142857144</v>
      </c>
      <c r="P726" s="9">
        <f t="shared" si="45"/>
        <v>51.62944055944056</v>
      </c>
      <c r="Q726" t="s">
        <v>8322</v>
      </c>
      <c r="R726" t="s">
        <v>8323</v>
      </c>
      <c r="S726" s="11">
        <f t="shared" si="46"/>
        <v>40694.638460648144</v>
      </c>
      <c r="T726" s="11">
        <f t="shared" si="47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 s="6">
        <v>20000</v>
      </c>
      <c r="E727" s="6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7">
        <f t="shared" si="44"/>
        <v>1.0035000000000001</v>
      </c>
      <c r="P727" s="9">
        <f t="shared" si="45"/>
        <v>143.35714285714286</v>
      </c>
      <c r="Q727" t="s">
        <v>8322</v>
      </c>
      <c r="R727" t="s">
        <v>8323</v>
      </c>
      <c r="S727" s="11">
        <f t="shared" si="46"/>
        <v>42321.626296296294</v>
      </c>
      <c r="T727" s="11">
        <f t="shared" si="47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 s="6">
        <v>2500</v>
      </c>
      <c r="E728" s="6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7">
        <f t="shared" si="44"/>
        <v>1.014</v>
      </c>
      <c r="P728" s="9">
        <f t="shared" si="45"/>
        <v>72.428571428571431</v>
      </c>
      <c r="Q728" t="s">
        <v>8322</v>
      </c>
      <c r="R728" t="s">
        <v>8323</v>
      </c>
      <c r="S728" s="11">
        <f t="shared" si="46"/>
        <v>41346.042673611111</v>
      </c>
      <c r="T728" s="11">
        <f t="shared" si="47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 s="6">
        <v>3500</v>
      </c>
      <c r="E729" s="6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7">
        <f t="shared" si="44"/>
        <v>1.5551428571428572</v>
      </c>
      <c r="P729" s="9">
        <f t="shared" si="45"/>
        <v>36.530201342281877</v>
      </c>
      <c r="Q729" t="s">
        <v>8322</v>
      </c>
      <c r="R729" t="s">
        <v>8323</v>
      </c>
      <c r="S729" s="11">
        <f t="shared" si="46"/>
        <v>41247.020243055551</v>
      </c>
      <c r="T729" s="11">
        <f t="shared" si="47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 s="6">
        <v>7500</v>
      </c>
      <c r="E730" s="6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7">
        <f t="shared" si="44"/>
        <v>1.05566</v>
      </c>
      <c r="P730" s="9">
        <f t="shared" si="45"/>
        <v>60.903461538461535</v>
      </c>
      <c r="Q730" t="s">
        <v>8322</v>
      </c>
      <c r="R730" t="s">
        <v>8323</v>
      </c>
      <c r="S730" s="11">
        <f t="shared" si="46"/>
        <v>40731.837465277778</v>
      </c>
      <c r="T730" s="11">
        <f t="shared" si="47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 s="6">
        <v>4000</v>
      </c>
      <c r="E731" s="6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7">
        <f t="shared" si="44"/>
        <v>1.3065</v>
      </c>
      <c r="P731" s="9">
        <f t="shared" si="45"/>
        <v>43.55</v>
      </c>
      <c r="Q731" t="s">
        <v>8322</v>
      </c>
      <c r="R731" t="s">
        <v>8323</v>
      </c>
      <c r="S731" s="11">
        <f t="shared" si="46"/>
        <v>41111.185891203706</v>
      </c>
      <c r="T731" s="11">
        <f t="shared" si="47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 s="6">
        <v>20000</v>
      </c>
      <c r="E732" s="6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7">
        <f t="shared" si="44"/>
        <v>1.3219000000000001</v>
      </c>
      <c r="P732" s="9">
        <f t="shared" si="45"/>
        <v>99.766037735849054</v>
      </c>
      <c r="Q732" t="s">
        <v>8322</v>
      </c>
      <c r="R732" t="s">
        <v>8323</v>
      </c>
      <c r="S732" s="11">
        <f t="shared" si="46"/>
        <v>40854.745266203703</v>
      </c>
      <c r="T732" s="11">
        <f t="shared" si="47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 s="6">
        <v>5000</v>
      </c>
      <c r="E733" s="6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7">
        <f t="shared" si="44"/>
        <v>1.26</v>
      </c>
      <c r="P733" s="9">
        <f t="shared" si="45"/>
        <v>88.732394366197184</v>
      </c>
      <c r="Q733" t="s">
        <v>8322</v>
      </c>
      <c r="R733" t="s">
        <v>8323</v>
      </c>
      <c r="S733" s="11">
        <f t="shared" si="46"/>
        <v>40879.795682870368</v>
      </c>
      <c r="T733" s="11">
        <f t="shared" si="47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6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7">
        <f t="shared" si="44"/>
        <v>1.6</v>
      </c>
      <c r="P734" s="9">
        <f t="shared" si="45"/>
        <v>4.9230769230769234</v>
      </c>
      <c r="Q734" t="s">
        <v>8322</v>
      </c>
      <c r="R734" t="s">
        <v>8323</v>
      </c>
      <c r="S734" s="11">
        <f t="shared" si="46"/>
        <v>41486.424317129626</v>
      </c>
      <c r="T734" s="11">
        <f t="shared" si="47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6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7">
        <f t="shared" si="44"/>
        <v>1.2048000000000001</v>
      </c>
      <c r="P735" s="9">
        <f t="shared" si="45"/>
        <v>17.822485207100591</v>
      </c>
      <c r="Q735" t="s">
        <v>8322</v>
      </c>
      <c r="R735" t="s">
        <v>8323</v>
      </c>
      <c r="S735" s="11">
        <f t="shared" si="46"/>
        <v>41598.420046296298</v>
      </c>
      <c r="T735" s="11">
        <f t="shared" si="47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 s="6">
        <v>8500</v>
      </c>
      <c r="E736" s="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7">
        <f t="shared" si="44"/>
        <v>1.2552941176470589</v>
      </c>
      <c r="P736" s="9">
        <f t="shared" si="45"/>
        <v>187.19298245614036</v>
      </c>
      <c r="Q736" t="s">
        <v>8322</v>
      </c>
      <c r="R736" t="s">
        <v>8323</v>
      </c>
      <c r="S736" s="11">
        <f t="shared" si="46"/>
        <v>42102.164583333331</v>
      </c>
      <c r="T736" s="11">
        <f t="shared" si="47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 s="6">
        <v>47000</v>
      </c>
      <c r="E737" s="6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7">
        <f t="shared" si="44"/>
        <v>1.1440638297872341</v>
      </c>
      <c r="P737" s="9">
        <f t="shared" si="45"/>
        <v>234.80786026200875</v>
      </c>
      <c r="Q737" t="s">
        <v>8322</v>
      </c>
      <c r="R737" t="s">
        <v>8323</v>
      </c>
      <c r="S737" s="11">
        <f t="shared" si="46"/>
        <v>41946.029467592591</v>
      </c>
      <c r="T737" s="11">
        <f t="shared" si="47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 s="6">
        <v>3600</v>
      </c>
      <c r="E738" s="6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7">
        <f t="shared" si="44"/>
        <v>3.151388888888889</v>
      </c>
      <c r="P738" s="9">
        <f t="shared" si="45"/>
        <v>105.04629629629629</v>
      </c>
      <c r="Q738" t="s">
        <v>8322</v>
      </c>
      <c r="R738" t="s">
        <v>8323</v>
      </c>
      <c r="S738" s="11">
        <f t="shared" si="46"/>
        <v>41579.734259259261</v>
      </c>
      <c r="T738" s="11">
        <f t="shared" si="47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 s="6">
        <v>5000</v>
      </c>
      <c r="E739" s="6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7">
        <f t="shared" si="44"/>
        <v>1.224</v>
      </c>
      <c r="P739" s="9">
        <f t="shared" si="45"/>
        <v>56.666666666666664</v>
      </c>
      <c r="Q739" t="s">
        <v>8322</v>
      </c>
      <c r="R739" t="s">
        <v>8323</v>
      </c>
      <c r="S739" s="11">
        <f t="shared" si="46"/>
        <v>41667.275312500002</v>
      </c>
      <c r="T739" s="11">
        <f t="shared" si="47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 s="6">
        <v>1500</v>
      </c>
      <c r="E740" s="6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7">
        <f t="shared" si="44"/>
        <v>1.0673333333333332</v>
      </c>
      <c r="P740" s="9">
        <f t="shared" si="45"/>
        <v>39.048780487804876</v>
      </c>
      <c r="Q740" t="s">
        <v>8322</v>
      </c>
      <c r="R740" t="s">
        <v>8323</v>
      </c>
      <c r="S740" s="11">
        <f t="shared" si="46"/>
        <v>41943.604097222218</v>
      </c>
      <c r="T740" s="11">
        <f t="shared" si="47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 s="6">
        <v>6000</v>
      </c>
      <c r="E741" s="6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7">
        <f t="shared" si="44"/>
        <v>1.5833333333333333</v>
      </c>
      <c r="P741" s="9">
        <f t="shared" si="45"/>
        <v>68.345323741007192</v>
      </c>
      <c r="Q741" t="s">
        <v>8322</v>
      </c>
      <c r="R741" t="s">
        <v>8323</v>
      </c>
      <c r="S741" s="11">
        <f t="shared" si="46"/>
        <v>41829.502650462964</v>
      </c>
      <c r="T741" s="11">
        <f t="shared" si="47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 s="6">
        <v>3000</v>
      </c>
      <c r="E742" s="6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7">
        <f t="shared" si="44"/>
        <v>1.0740000000000001</v>
      </c>
      <c r="P742" s="9">
        <f t="shared" si="45"/>
        <v>169.57894736842104</v>
      </c>
      <c r="Q742" t="s">
        <v>8322</v>
      </c>
      <c r="R742" t="s">
        <v>8323</v>
      </c>
      <c r="S742" s="11">
        <f t="shared" si="46"/>
        <v>42162.146782407406</v>
      </c>
      <c r="T742" s="11">
        <f t="shared" si="47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 s="6">
        <v>13000</v>
      </c>
      <c r="E743" s="6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7">
        <f t="shared" si="44"/>
        <v>1.0226</v>
      </c>
      <c r="P743" s="9">
        <f t="shared" si="45"/>
        <v>141.42340425531913</v>
      </c>
      <c r="Q743" t="s">
        <v>8322</v>
      </c>
      <c r="R743" t="s">
        <v>8323</v>
      </c>
      <c r="S743" s="11">
        <f t="shared" si="46"/>
        <v>41401.648217592592</v>
      </c>
      <c r="T743" s="11">
        <f t="shared" si="47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 s="6">
        <v>1400</v>
      </c>
      <c r="E744" s="6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7">
        <f t="shared" si="44"/>
        <v>1.1071428571428572</v>
      </c>
      <c r="P744" s="9">
        <f t="shared" si="45"/>
        <v>67.391304347826093</v>
      </c>
      <c r="Q744" t="s">
        <v>8322</v>
      </c>
      <c r="R744" t="s">
        <v>8323</v>
      </c>
      <c r="S744" s="11">
        <f t="shared" si="46"/>
        <v>41689.917962962965</v>
      </c>
      <c r="T744" s="11">
        <f t="shared" si="47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 s="6">
        <v>550</v>
      </c>
      <c r="E745" s="6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7">
        <f t="shared" si="44"/>
        <v>1.48</v>
      </c>
      <c r="P745" s="9">
        <f t="shared" si="45"/>
        <v>54.266666666666666</v>
      </c>
      <c r="Q745" t="s">
        <v>8322</v>
      </c>
      <c r="R745" t="s">
        <v>8323</v>
      </c>
      <c r="S745" s="11">
        <f t="shared" si="46"/>
        <v>40990.709317129629</v>
      </c>
      <c r="T745" s="11">
        <f t="shared" si="47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 s="6">
        <v>5000</v>
      </c>
      <c r="E746" s="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7">
        <f t="shared" si="44"/>
        <v>1.0232000000000001</v>
      </c>
      <c r="P746" s="9">
        <f t="shared" si="45"/>
        <v>82.516129032258064</v>
      </c>
      <c r="Q746" t="s">
        <v>8322</v>
      </c>
      <c r="R746" t="s">
        <v>8323</v>
      </c>
      <c r="S746" s="11">
        <f t="shared" si="46"/>
        <v>41226.95721064815</v>
      </c>
      <c r="T746" s="11">
        <f t="shared" si="47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 s="6">
        <v>2220</v>
      </c>
      <c r="E747" s="6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7">
        <f t="shared" si="44"/>
        <v>1.7909909909909909</v>
      </c>
      <c r="P747" s="9">
        <f t="shared" si="45"/>
        <v>53.729729729729726</v>
      </c>
      <c r="Q747" t="s">
        <v>8322</v>
      </c>
      <c r="R747" t="s">
        <v>8323</v>
      </c>
      <c r="S747" s="11">
        <f t="shared" si="46"/>
        <v>41367.572280092594</v>
      </c>
      <c r="T747" s="11">
        <f t="shared" si="47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 s="6">
        <v>2987</v>
      </c>
      <c r="E748" s="6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7">
        <f t="shared" si="44"/>
        <v>1.1108135252761968</v>
      </c>
      <c r="P748" s="9">
        <f t="shared" si="45"/>
        <v>34.206185567010309</v>
      </c>
      <c r="Q748" t="s">
        <v>8322</v>
      </c>
      <c r="R748" t="s">
        <v>8323</v>
      </c>
      <c r="S748" s="11">
        <f t="shared" si="46"/>
        <v>41157.042928240742</v>
      </c>
      <c r="T748" s="11">
        <f t="shared" si="47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 s="6">
        <v>7000</v>
      </c>
      <c r="E749" s="6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7">
        <f t="shared" si="44"/>
        <v>1.0004285714285714</v>
      </c>
      <c r="P749" s="9">
        <f t="shared" si="45"/>
        <v>127.32727272727273</v>
      </c>
      <c r="Q749" t="s">
        <v>8322</v>
      </c>
      <c r="R749" t="s">
        <v>8323</v>
      </c>
      <c r="S749" s="11">
        <f t="shared" si="46"/>
        <v>41988.548831018517</v>
      </c>
      <c r="T749" s="11">
        <f t="shared" si="47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 s="6">
        <v>2000</v>
      </c>
      <c r="E750" s="6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7">
        <f t="shared" si="44"/>
        <v>1.0024999999999999</v>
      </c>
      <c r="P750" s="9">
        <f t="shared" si="45"/>
        <v>45.56818181818182</v>
      </c>
      <c r="Q750" t="s">
        <v>8322</v>
      </c>
      <c r="R750" t="s">
        <v>8323</v>
      </c>
      <c r="S750" s="11">
        <f t="shared" si="46"/>
        <v>41831.846828703703</v>
      </c>
      <c r="T750" s="11">
        <f t="shared" si="47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 s="6">
        <v>10000</v>
      </c>
      <c r="E751" s="6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7">
        <f t="shared" si="44"/>
        <v>1.0556000000000001</v>
      </c>
      <c r="P751" s="9">
        <f t="shared" si="45"/>
        <v>95.963636363636368</v>
      </c>
      <c r="Q751" t="s">
        <v>8322</v>
      </c>
      <c r="R751" t="s">
        <v>8323</v>
      </c>
      <c r="S751" s="11">
        <f t="shared" si="46"/>
        <v>42733.94131944445</v>
      </c>
      <c r="T751" s="11">
        <f t="shared" si="47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 s="6">
        <v>4444</v>
      </c>
      <c r="E752" s="6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7">
        <f t="shared" si="44"/>
        <v>1.0258775877587758</v>
      </c>
      <c r="P752" s="9">
        <f t="shared" si="45"/>
        <v>77.271186440677965</v>
      </c>
      <c r="Q752" t="s">
        <v>8322</v>
      </c>
      <c r="R752" t="s">
        <v>8323</v>
      </c>
      <c r="S752" s="11">
        <f t="shared" si="46"/>
        <v>41299.878148148149</v>
      </c>
      <c r="T752" s="11">
        <f t="shared" si="47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 s="6">
        <v>3000</v>
      </c>
      <c r="E753" s="6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7">
        <f t="shared" si="44"/>
        <v>1.1850000000000001</v>
      </c>
      <c r="P753" s="9">
        <f t="shared" si="45"/>
        <v>57.338709677419352</v>
      </c>
      <c r="Q753" t="s">
        <v>8322</v>
      </c>
      <c r="R753" t="s">
        <v>8323</v>
      </c>
      <c r="S753" s="11">
        <f t="shared" si="46"/>
        <v>40713.630497685182</v>
      </c>
      <c r="T753" s="11">
        <f t="shared" si="47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 s="6">
        <v>5000</v>
      </c>
      <c r="E754" s="6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7">
        <f t="shared" si="44"/>
        <v>1.117</v>
      </c>
      <c r="P754" s="9">
        <f t="shared" si="45"/>
        <v>53.19047619047619</v>
      </c>
      <c r="Q754" t="s">
        <v>8322</v>
      </c>
      <c r="R754" t="s">
        <v>8323</v>
      </c>
      <c r="S754" s="11">
        <f t="shared" si="46"/>
        <v>42639.421493055561</v>
      </c>
      <c r="T754" s="11">
        <f t="shared" si="47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 s="6">
        <v>10000</v>
      </c>
      <c r="E755" s="6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7">
        <f t="shared" si="44"/>
        <v>1.28</v>
      </c>
      <c r="P755" s="9">
        <f t="shared" si="45"/>
        <v>492.30769230769232</v>
      </c>
      <c r="Q755" t="s">
        <v>8322</v>
      </c>
      <c r="R755" t="s">
        <v>8323</v>
      </c>
      <c r="S755" s="11">
        <f t="shared" si="46"/>
        <v>42019.590173611112</v>
      </c>
      <c r="T755" s="11">
        <f t="shared" si="47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 s="6">
        <v>2000</v>
      </c>
      <c r="E756" s="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7">
        <f t="shared" si="44"/>
        <v>1.0375000000000001</v>
      </c>
      <c r="P756" s="9">
        <f t="shared" si="45"/>
        <v>42.346938775510203</v>
      </c>
      <c r="Q756" t="s">
        <v>8322</v>
      </c>
      <c r="R756" t="s">
        <v>8323</v>
      </c>
      <c r="S756" s="11">
        <f t="shared" si="46"/>
        <v>41249.749085648145</v>
      </c>
      <c r="T756" s="11">
        <f t="shared" si="47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 s="6">
        <v>2500</v>
      </c>
      <c r="E757" s="6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7">
        <f t="shared" si="44"/>
        <v>1.0190760000000001</v>
      </c>
      <c r="P757" s="9">
        <f t="shared" si="45"/>
        <v>37.466029411764708</v>
      </c>
      <c r="Q757" t="s">
        <v>8322</v>
      </c>
      <c r="R757" t="s">
        <v>8323</v>
      </c>
      <c r="S757" s="11">
        <f t="shared" si="46"/>
        <v>41383.605057870373</v>
      </c>
      <c r="T757" s="11">
        <f t="shared" si="47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 s="6">
        <v>700</v>
      </c>
      <c r="E758" s="6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7">
        <f t="shared" si="44"/>
        <v>1.177142857142857</v>
      </c>
      <c r="P758" s="9">
        <f t="shared" si="45"/>
        <v>37.454545454545453</v>
      </c>
      <c r="Q758" t="s">
        <v>8322</v>
      </c>
      <c r="R758" t="s">
        <v>8323</v>
      </c>
      <c r="S758" s="11">
        <f t="shared" si="46"/>
        <v>40590.766886574071</v>
      </c>
      <c r="T758" s="11">
        <f t="shared" si="47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 s="6">
        <v>250</v>
      </c>
      <c r="E759" s="6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7">
        <f t="shared" si="44"/>
        <v>2.38</v>
      </c>
      <c r="P759" s="9">
        <f t="shared" si="45"/>
        <v>33.055555555555557</v>
      </c>
      <c r="Q759" t="s">
        <v>8322</v>
      </c>
      <c r="R759" t="s">
        <v>8323</v>
      </c>
      <c r="S759" s="11">
        <f t="shared" si="46"/>
        <v>41235.054560185185</v>
      </c>
      <c r="T759" s="11">
        <f t="shared" si="47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 s="6">
        <v>2500</v>
      </c>
      <c r="E760" s="6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7">
        <f t="shared" si="44"/>
        <v>1.02</v>
      </c>
      <c r="P760" s="9">
        <f t="shared" si="45"/>
        <v>134.21052631578948</v>
      </c>
      <c r="Q760" t="s">
        <v>8322</v>
      </c>
      <c r="R760" t="s">
        <v>8323</v>
      </c>
      <c r="S760" s="11">
        <f t="shared" si="46"/>
        <v>40429.836435185185</v>
      </c>
      <c r="T760" s="11">
        <f t="shared" si="47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6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7">
        <f t="shared" si="44"/>
        <v>1.0192000000000001</v>
      </c>
      <c r="P761" s="9">
        <f t="shared" si="45"/>
        <v>51.474747474747474</v>
      </c>
      <c r="Q761" t="s">
        <v>8322</v>
      </c>
      <c r="R761" t="s">
        <v>8323</v>
      </c>
      <c r="S761" s="11">
        <f t="shared" si="46"/>
        <v>41789.330312500002</v>
      </c>
      <c r="T761" s="11">
        <f t="shared" si="47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 s="6">
        <v>2200</v>
      </c>
      <c r="E762" s="6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7">
        <f t="shared" si="44"/>
        <v>0</v>
      </c>
      <c r="P762" s="9" t="e">
        <f t="shared" si="45"/>
        <v>#DIV/0!</v>
      </c>
      <c r="Q762" t="s">
        <v>8322</v>
      </c>
      <c r="R762" t="s">
        <v>8324</v>
      </c>
      <c r="S762" s="11">
        <f t="shared" si="46"/>
        <v>42670.764039351852</v>
      </c>
      <c r="T762" s="11">
        <f t="shared" si="47"/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 s="6">
        <v>5000</v>
      </c>
      <c r="E763" s="6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7">
        <f t="shared" si="44"/>
        <v>4.7E-2</v>
      </c>
      <c r="P763" s="9">
        <f t="shared" si="45"/>
        <v>39.166666666666664</v>
      </c>
      <c r="Q763" t="s">
        <v>8322</v>
      </c>
      <c r="R763" t="s">
        <v>8324</v>
      </c>
      <c r="S763" s="11">
        <f t="shared" si="46"/>
        <v>41642.751458333332</v>
      </c>
      <c r="T763" s="11">
        <f t="shared" si="47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 s="6">
        <v>3500</v>
      </c>
      <c r="E764" s="6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7">
        <f t="shared" si="44"/>
        <v>0</v>
      </c>
      <c r="P764" s="9" t="e">
        <f t="shared" si="45"/>
        <v>#DIV/0!</v>
      </c>
      <c r="Q764" t="s">
        <v>8322</v>
      </c>
      <c r="R764" t="s">
        <v>8324</v>
      </c>
      <c r="S764" s="11">
        <f t="shared" si="46"/>
        <v>42690.858449074076</v>
      </c>
      <c r="T764" s="11">
        <f t="shared" si="47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6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7">
        <f t="shared" si="44"/>
        <v>1.1655011655011655E-3</v>
      </c>
      <c r="P765" s="9">
        <f t="shared" si="45"/>
        <v>5</v>
      </c>
      <c r="Q765" t="s">
        <v>8322</v>
      </c>
      <c r="R765" t="s">
        <v>8324</v>
      </c>
      <c r="S765" s="11">
        <f t="shared" si="46"/>
        <v>41471.446851851848</v>
      </c>
      <c r="T765" s="11">
        <f t="shared" si="47"/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 s="6">
        <v>5000</v>
      </c>
      <c r="E766" s="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7">
        <f t="shared" si="44"/>
        <v>0</v>
      </c>
      <c r="P766" s="9" t="e">
        <f t="shared" si="45"/>
        <v>#DIV/0!</v>
      </c>
      <c r="Q766" t="s">
        <v>8322</v>
      </c>
      <c r="R766" t="s">
        <v>8324</v>
      </c>
      <c r="S766" s="11">
        <f t="shared" si="46"/>
        <v>42227.173159722224</v>
      </c>
      <c r="T766" s="11">
        <f t="shared" si="47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 s="6">
        <v>7000</v>
      </c>
      <c r="E767" s="6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7">
        <f t="shared" si="44"/>
        <v>0.36014285714285715</v>
      </c>
      <c r="P767" s="9">
        <f t="shared" si="45"/>
        <v>57.295454545454547</v>
      </c>
      <c r="Q767" t="s">
        <v>8322</v>
      </c>
      <c r="R767" t="s">
        <v>8324</v>
      </c>
      <c r="S767" s="11">
        <f t="shared" si="46"/>
        <v>41901.542638888888</v>
      </c>
      <c r="T767" s="11">
        <f t="shared" si="47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 s="6">
        <v>4000</v>
      </c>
      <c r="E768" s="6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7">
        <f t="shared" si="44"/>
        <v>0</v>
      </c>
      <c r="P768" s="9" t="e">
        <f t="shared" si="45"/>
        <v>#DIV/0!</v>
      </c>
      <c r="Q768" t="s">
        <v>8322</v>
      </c>
      <c r="R768" t="s">
        <v>8324</v>
      </c>
      <c r="S768" s="11">
        <f t="shared" si="46"/>
        <v>42021.783368055556</v>
      </c>
      <c r="T768" s="11">
        <f t="shared" si="47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 s="6">
        <v>5000</v>
      </c>
      <c r="E769" s="6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7">
        <f t="shared" si="44"/>
        <v>3.5400000000000001E-2</v>
      </c>
      <c r="P769" s="9">
        <f t="shared" si="45"/>
        <v>59</v>
      </c>
      <c r="Q769" t="s">
        <v>8322</v>
      </c>
      <c r="R769" t="s">
        <v>8324</v>
      </c>
      <c r="S769" s="11">
        <f t="shared" si="46"/>
        <v>42115.143634259264</v>
      </c>
      <c r="T769" s="11">
        <f t="shared" si="47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 s="6">
        <v>2500</v>
      </c>
      <c r="E770" s="6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7">
        <f t="shared" si="44"/>
        <v>0</v>
      </c>
      <c r="P770" s="9" t="e">
        <f t="shared" si="45"/>
        <v>#DIV/0!</v>
      </c>
      <c r="Q770" t="s">
        <v>8322</v>
      </c>
      <c r="R770" t="s">
        <v>8324</v>
      </c>
      <c r="S770" s="11">
        <f t="shared" si="46"/>
        <v>41594.207060185188</v>
      </c>
      <c r="T770" s="11">
        <f t="shared" si="47"/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 s="6">
        <v>4000</v>
      </c>
      <c r="E771" s="6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7">
        <f t="shared" ref="O771:O834" si="48">E771/D771</f>
        <v>0.41399999999999998</v>
      </c>
      <c r="P771" s="9">
        <f t="shared" ref="P771:P834" si="49">E771/L771</f>
        <v>31.846153846153847</v>
      </c>
      <c r="Q771" t="s">
        <v>8322</v>
      </c>
      <c r="R771" t="s">
        <v>8324</v>
      </c>
      <c r="S771" s="11">
        <f t="shared" ref="S771:S834" si="50">(((J771/60)/60)/24)+DATE(1970,1,1)</f>
        <v>41604.996458333335</v>
      </c>
      <c r="T771" s="11">
        <f t="shared" ref="T771:T834" si="51">(((I771/60)/60)/24)+DATE(1970,1,1)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 s="6">
        <v>17500</v>
      </c>
      <c r="E772" s="6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7">
        <f t="shared" si="48"/>
        <v>0</v>
      </c>
      <c r="P772" s="9" t="e">
        <f t="shared" si="49"/>
        <v>#DIV/0!</v>
      </c>
      <c r="Q772" t="s">
        <v>8322</v>
      </c>
      <c r="R772" t="s">
        <v>8324</v>
      </c>
      <c r="S772" s="11">
        <f t="shared" si="50"/>
        <v>41289.999641203707</v>
      </c>
      <c r="T772" s="11">
        <f t="shared" si="51"/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 s="6">
        <v>38000</v>
      </c>
      <c r="E773" s="6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7">
        <f t="shared" si="48"/>
        <v>2.631578947368421E-4</v>
      </c>
      <c r="P773" s="9">
        <f t="shared" si="49"/>
        <v>10</v>
      </c>
      <c r="Q773" t="s">
        <v>8322</v>
      </c>
      <c r="R773" t="s">
        <v>8324</v>
      </c>
      <c r="S773" s="11">
        <f t="shared" si="50"/>
        <v>42349.824097222227</v>
      </c>
      <c r="T773" s="11">
        <f t="shared" si="51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 s="6">
        <v>1500</v>
      </c>
      <c r="E774" s="6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7">
        <f t="shared" si="48"/>
        <v>3.3333333333333333E-2</v>
      </c>
      <c r="P774" s="9">
        <f t="shared" si="49"/>
        <v>50</v>
      </c>
      <c r="Q774" t="s">
        <v>8322</v>
      </c>
      <c r="R774" t="s">
        <v>8324</v>
      </c>
      <c r="S774" s="11">
        <f t="shared" si="50"/>
        <v>40068.056932870371</v>
      </c>
      <c r="T774" s="11">
        <f t="shared" si="51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6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7">
        <f t="shared" si="48"/>
        <v>8.5129023676509714E-3</v>
      </c>
      <c r="P775" s="9">
        <f t="shared" si="49"/>
        <v>16</v>
      </c>
      <c r="Q775" t="s">
        <v>8322</v>
      </c>
      <c r="R775" t="s">
        <v>8324</v>
      </c>
      <c r="S775" s="11">
        <f t="shared" si="50"/>
        <v>42100.735937499994</v>
      </c>
      <c r="T775" s="11">
        <f t="shared" si="51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 s="6">
        <v>500</v>
      </c>
      <c r="E776" s="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7">
        <f t="shared" si="48"/>
        <v>0.70199999999999996</v>
      </c>
      <c r="P776" s="9">
        <f t="shared" si="49"/>
        <v>39</v>
      </c>
      <c r="Q776" t="s">
        <v>8322</v>
      </c>
      <c r="R776" t="s">
        <v>8324</v>
      </c>
      <c r="S776" s="11">
        <f t="shared" si="50"/>
        <v>41663.780300925922</v>
      </c>
      <c r="T776" s="11">
        <f t="shared" si="51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 s="6">
        <v>10000</v>
      </c>
      <c r="E777" s="6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7">
        <f t="shared" si="48"/>
        <v>1.7000000000000001E-2</v>
      </c>
      <c r="P777" s="9">
        <f t="shared" si="49"/>
        <v>34</v>
      </c>
      <c r="Q777" t="s">
        <v>8322</v>
      </c>
      <c r="R777" t="s">
        <v>8324</v>
      </c>
      <c r="S777" s="11">
        <f t="shared" si="50"/>
        <v>40863.060127314813</v>
      </c>
      <c r="T777" s="11">
        <f t="shared" si="51"/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 s="6">
        <v>7000</v>
      </c>
      <c r="E778" s="6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7">
        <f t="shared" si="48"/>
        <v>0.51400000000000001</v>
      </c>
      <c r="P778" s="9">
        <f t="shared" si="49"/>
        <v>63.122807017543863</v>
      </c>
      <c r="Q778" t="s">
        <v>8322</v>
      </c>
      <c r="R778" t="s">
        <v>8324</v>
      </c>
      <c r="S778" s="11">
        <f t="shared" si="50"/>
        <v>42250.685706018514</v>
      </c>
      <c r="T778" s="11">
        <f t="shared" si="51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 s="6">
        <v>3000</v>
      </c>
      <c r="E779" s="6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7">
        <f t="shared" si="48"/>
        <v>7.0000000000000001E-3</v>
      </c>
      <c r="P779" s="9">
        <f t="shared" si="49"/>
        <v>7</v>
      </c>
      <c r="Q779" t="s">
        <v>8322</v>
      </c>
      <c r="R779" t="s">
        <v>8324</v>
      </c>
      <c r="S779" s="11">
        <f t="shared" si="50"/>
        <v>41456.981215277774</v>
      </c>
      <c r="T779" s="11">
        <f t="shared" si="51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 s="6">
        <v>500</v>
      </c>
      <c r="E780" s="6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7">
        <f t="shared" si="48"/>
        <v>4.0000000000000001E-3</v>
      </c>
      <c r="P780" s="9">
        <f t="shared" si="49"/>
        <v>2</v>
      </c>
      <c r="Q780" t="s">
        <v>8322</v>
      </c>
      <c r="R780" t="s">
        <v>8324</v>
      </c>
      <c r="S780" s="11">
        <f t="shared" si="50"/>
        <v>41729.702314814815</v>
      </c>
      <c r="T780" s="11">
        <f t="shared" si="51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 s="6">
        <v>15000</v>
      </c>
      <c r="E781" s="6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7">
        <f t="shared" si="48"/>
        <v>2.6666666666666668E-2</v>
      </c>
      <c r="P781" s="9">
        <f t="shared" si="49"/>
        <v>66.666666666666671</v>
      </c>
      <c r="Q781" t="s">
        <v>8322</v>
      </c>
      <c r="R781" t="s">
        <v>8324</v>
      </c>
      <c r="S781" s="11">
        <f t="shared" si="50"/>
        <v>40436.68408564815</v>
      </c>
      <c r="T781" s="11">
        <f t="shared" si="51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 s="6">
        <v>1000</v>
      </c>
      <c r="E782" s="6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7">
        <f t="shared" si="48"/>
        <v>1.04</v>
      </c>
      <c r="P782" s="9">
        <f t="shared" si="49"/>
        <v>38.518518518518519</v>
      </c>
      <c r="Q782" t="s">
        <v>8325</v>
      </c>
      <c r="R782" t="s">
        <v>8326</v>
      </c>
      <c r="S782" s="11">
        <f t="shared" si="50"/>
        <v>40636.673900462964</v>
      </c>
      <c r="T782" s="11">
        <f t="shared" si="51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 s="6">
        <v>800</v>
      </c>
      <c r="E783" s="6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7">
        <f t="shared" si="48"/>
        <v>1.3315375</v>
      </c>
      <c r="P783" s="9">
        <f t="shared" si="49"/>
        <v>42.609200000000001</v>
      </c>
      <c r="Q783" t="s">
        <v>8325</v>
      </c>
      <c r="R783" t="s">
        <v>8326</v>
      </c>
      <c r="S783" s="11">
        <f t="shared" si="50"/>
        <v>41403.000856481485</v>
      </c>
      <c r="T783" s="11">
        <f t="shared" si="51"/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 s="6">
        <v>700</v>
      </c>
      <c r="E784" s="6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7">
        <f t="shared" si="48"/>
        <v>1</v>
      </c>
      <c r="P784" s="9">
        <f t="shared" si="49"/>
        <v>50</v>
      </c>
      <c r="Q784" t="s">
        <v>8325</v>
      </c>
      <c r="R784" t="s">
        <v>8326</v>
      </c>
      <c r="S784" s="11">
        <f t="shared" si="50"/>
        <v>41116.758125</v>
      </c>
      <c r="T784" s="11">
        <f t="shared" si="51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 s="6">
        <v>1500</v>
      </c>
      <c r="E785" s="6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7">
        <f t="shared" si="48"/>
        <v>1.4813333333333334</v>
      </c>
      <c r="P785" s="9">
        <f t="shared" si="49"/>
        <v>63.485714285714288</v>
      </c>
      <c r="Q785" t="s">
        <v>8325</v>
      </c>
      <c r="R785" t="s">
        <v>8326</v>
      </c>
      <c r="S785" s="11">
        <f t="shared" si="50"/>
        <v>40987.773715277777</v>
      </c>
      <c r="T785" s="11">
        <f t="shared" si="51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 s="6">
        <v>1000</v>
      </c>
      <c r="E786" s="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7">
        <f t="shared" si="48"/>
        <v>1.0249999999999999</v>
      </c>
      <c r="P786" s="9">
        <f t="shared" si="49"/>
        <v>102.5</v>
      </c>
      <c r="Q786" t="s">
        <v>8325</v>
      </c>
      <c r="R786" t="s">
        <v>8326</v>
      </c>
      <c r="S786" s="11">
        <f t="shared" si="50"/>
        <v>41675.149525462963</v>
      </c>
      <c r="T786" s="11">
        <f t="shared" si="51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 s="6">
        <v>500</v>
      </c>
      <c r="E787" s="6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7">
        <f t="shared" si="48"/>
        <v>1.8062799999999999</v>
      </c>
      <c r="P787" s="9">
        <f t="shared" si="49"/>
        <v>31.142758620689655</v>
      </c>
      <c r="Q787" t="s">
        <v>8325</v>
      </c>
      <c r="R787" t="s">
        <v>8326</v>
      </c>
      <c r="S787" s="11">
        <f t="shared" si="50"/>
        <v>41303.593923611108</v>
      </c>
      <c r="T787" s="11">
        <f t="shared" si="51"/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 s="6">
        <v>5000</v>
      </c>
      <c r="E788" s="6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7">
        <f t="shared" si="48"/>
        <v>1.4279999999999999</v>
      </c>
      <c r="P788" s="9">
        <f t="shared" si="49"/>
        <v>162.27272727272728</v>
      </c>
      <c r="Q788" t="s">
        <v>8325</v>
      </c>
      <c r="R788" t="s">
        <v>8326</v>
      </c>
      <c r="S788" s="11">
        <f t="shared" si="50"/>
        <v>40983.055949074071</v>
      </c>
      <c r="T788" s="11">
        <f t="shared" si="51"/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 s="6">
        <v>1200</v>
      </c>
      <c r="E789" s="6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7">
        <f t="shared" si="48"/>
        <v>1.1416666666666666</v>
      </c>
      <c r="P789" s="9">
        <f t="shared" si="49"/>
        <v>80.588235294117652</v>
      </c>
      <c r="Q789" t="s">
        <v>8325</v>
      </c>
      <c r="R789" t="s">
        <v>8326</v>
      </c>
      <c r="S789" s="11">
        <f t="shared" si="50"/>
        <v>41549.627615740741</v>
      </c>
      <c r="T789" s="11">
        <f t="shared" si="51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 s="6">
        <v>1000</v>
      </c>
      <c r="E790" s="6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7">
        <f t="shared" si="48"/>
        <v>2.03505</v>
      </c>
      <c r="P790" s="9">
        <f t="shared" si="49"/>
        <v>59.85441176470588</v>
      </c>
      <c r="Q790" t="s">
        <v>8325</v>
      </c>
      <c r="R790" t="s">
        <v>8326</v>
      </c>
      <c r="S790" s="11">
        <f t="shared" si="50"/>
        <v>41059.006805555553</v>
      </c>
      <c r="T790" s="11">
        <f t="shared" si="51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 s="6">
        <v>1700</v>
      </c>
      <c r="E791" s="6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7">
        <f t="shared" si="48"/>
        <v>1.0941176470588236</v>
      </c>
      <c r="P791" s="9">
        <f t="shared" si="49"/>
        <v>132.85714285714286</v>
      </c>
      <c r="Q791" t="s">
        <v>8325</v>
      </c>
      <c r="R791" t="s">
        <v>8326</v>
      </c>
      <c r="S791" s="11">
        <f t="shared" si="50"/>
        <v>41277.186111111114</v>
      </c>
      <c r="T791" s="11">
        <f t="shared" si="51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 s="6">
        <v>10000</v>
      </c>
      <c r="E792" s="6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7">
        <f t="shared" si="48"/>
        <v>1.443746</v>
      </c>
      <c r="P792" s="9">
        <f t="shared" si="49"/>
        <v>92.547820512820508</v>
      </c>
      <c r="Q792" t="s">
        <v>8325</v>
      </c>
      <c r="R792" t="s">
        <v>8326</v>
      </c>
      <c r="S792" s="11">
        <f t="shared" si="50"/>
        <v>41276.047905092593</v>
      </c>
      <c r="T792" s="11">
        <f t="shared" si="51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 s="6">
        <v>7500</v>
      </c>
      <c r="E793" s="6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7">
        <f t="shared" si="48"/>
        <v>1.0386666666666666</v>
      </c>
      <c r="P793" s="9">
        <f t="shared" si="49"/>
        <v>60.859375</v>
      </c>
      <c r="Q793" t="s">
        <v>8325</v>
      </c>
      <c r="R793" t="s">
        <v>8326</v>
      </c>
      <c r="S793" s="11">
        <f t="shared" si="50"/>
        <v>41557.780624999999</v>
      </c>
      <c r="T793" s="11">
        <f t="shared" si="51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 s="6">
        <v>2500</v>
      </c>
      <c r="E794" s="6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7">
        <f t="shared" si="48"/>
        <v>1.0044440000000001</v>
      </c>
      <c r="P794" s="9">
        <f t="shared" si="49"/>
        <v>41.851833333333339</v>
      </c>
      <c r="Q794" t="s">
        <v>8325</v>
      </c>
      <c r="R794" t="s">
        <v>8326</v>
      </c>
      <c r="S794" s="11">
        <f t="shared" si="50"/>
        <v>41555.873645833337</v>
      </c>
      <c r="T794" s="11">
        <f t="shared" si="51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 s="6">
        <v>2750</v>
      </c>
      <c r="E795" s="6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7">
        <f t="shared" si="48"/>
        <v>1.0277927272727272</v>
      </c>
      <c r="P795" s="9">
        <f t="shared" si="49"/>
        <v>88.325937499999995</v>
      </c>
      <c r="Q795" t="s">
        <v>8325</v>
      </c>
      <c r="R795" t="s">
        <v>8326</v>
      </c>
      <c r="S795" s="11">
        <f t="shared" si="50"/>
        <v>41442.741249999999</v>
      </c>
      <c r="T795" s="11">
        <f t="shared" si="51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 s="6">
        <v>8000</v>
      </c>
      <c r="E796" s="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7">
        <f t="shared" si="48"/>
        <v>1.0531250000000001</v>
      </c>
      <c r="P796" s="9">
        <f t="shared" si="49"/>
        <v>158.96226415094338</v>
      </c>
      <c r="Q796" t="s">
        <v>8325</v>
      </c>
      <c r="R796" t="s">
        <v>8326</v>
      </c>
      <c r="S796" s="11">
        <f t="shared" si="50"/>
        <v>40736.115011574075</v>
      </c>
      <c r="T796" s="11">
        <f t="shared" si="51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 s="6">
        <v>14000</v>
      </c>
      <c r="E797" s="6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7">
        <f t="shared" si="48"/>
        <v>1.1178571428571429</v>
      </c>
      <c r="P797" s="9">
        <f t="shared" si="49"/>
        <v>85.054347826086953</v>
      </c>
      <c r="Q797" t="s">
        <v>8325</v>
      </c>
      <c r="R797" t="s">
        <v>8326</v>
      </c>
      <c r="S797" s="11">
        <f t="shared" si="50"/>
        <v>40963.613032407404</v>
      </c>
      <c r="T797" s="11">
        <f t="shared" si="51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 s="6">
        <v>10000</v>
      </c>
      <c r="E798" s="6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7">
        <f t="shared" si="48"/>
        <v>1.0135000000000001</v>
      </c>
      <c r="P798" s="9">
        <f t="shared" si="49"/>
        <v>112.61111111111111</v>
      </c>
      <c r="Q798" t="s">
        <v>8325</v>
      </c>
      <c r="R798" t="s">
        <v>8326</v>
      </c>
      <c r="S798" s="11">
        <f t="shared" si="50"/>
        <v>41502.882928240739</v>
      </c>
      <c r="T798" s="11">
        <f t="shared" si="51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 s="6">
        <v>3000</v>
      </c>
      <c r="E799" s="6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7">
        <f t="shared" si="48"/>
        <v>1.0753333333333333</v>
      </c>
      <c r="P799" s="9">
        <f t="shared" si="49"/>
        <v>45.436619718309856</v>
      </c>
      <c r="Q799" t="s">
        <v>8325</v>
      </c>
      <c r="R799" t="s">
        <v>8326</v>
      </c>
      <c r="S799" s="11">
        <f t="shared" si="50"/>
        <v>40996.994074074071</v>
      </c>
      <c r="T799" s="11">
        <f t="shared" si="51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 s="6">
        <v>3500</v>
      </c>
      <c r="E800" s="6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7">
        <f t="shared" si="48"/>
        <v>1.1488571428571428</v>
      </c>
      <c r="P800" s="9">
        <f t="shared" si="49"/>
        <v>46.218390804597703</v>
      </c>
      <c r="Q800" t="s">
        <v>8325</v>
      </c>
      <c r="R800" t="s">
        <v>8326</v>
      </c>
      <c r="S800" s="11">
        <f t="shared" si="50"/>
        <v>41882.590127314819</v>
      </c>
      <c r="T800" s="11">
        <f t="shared" si="51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 s="6">
        <v>5000</v>
      </c>
      <c r="E801" s="6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7">
        <f t="shared" si="48"/>
        <v>1.0002</v>
      </c>
      <c r="P801" s="9">
        <f t="shared" si="49"/>
        <v>178.60714285714286</v>
      </c>
      <c r="Q801" t="s">
        <v>8325</v>
      </c>
      <c r="R801" t="s">
        <v>8326</v>
      </c>
      <c r="S801" s="11">
        <f t="shared" si="50"/>
        <v>40996.667199074072</v>
      </c>
      <c r="T801" s="11">
        <f t="shared" si="51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6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7">
        <f t="shared" si="48"/>
        <v>1.5213333333333334</v>
      </c>
      <c r="P802" s="9">
        <f t="shared" si="49"/>
        <v>40.75</v>
      </c>
      <c r="Q802" t="s">
        <v>8325</v>
      </c>
      <c r="R802" t="s">
        <v>8326</v>
      </c>
      <c r="S802" s="11">
        <f t="shared" si="50"/>
        <v>41863.433495370373</v>
      </c>
      <c r="T802" s="11">
        <f t="shared" si="51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 s="6">
        <v>2000</v>
      </c>
      <c r="E803" s="6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7">
        <f t="shared" si="48"/>
        <v>1.1152149999999998</v>
      </c>
      <c r="P803" s="9">
        <f t="shared" si="49"/>
        <v>43.733921568627444</v>
      </c>
      <c r="Q803" t="s">
        <v>8325</v>
      </c>
      <c r="R803" t="s">
        <v>8326</v>
      </c>
      <c r="S803" s="11">
        <f t="shared" si="50"/>
        <v>40695.795370370368</v>
      </c>
      <c r="T803" s="11">
        <f t="shared" si="51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 s="6">
        <v>6000</v>
      </c>
      <c r="E804" s="6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7">
        <f t="shared" si="48"/>
        <v>1.0133333333333334</v>
      </c>
      <c r="P804" s="9">
        <f t="shared" si="49"/>
        <v>81.066666666666663</v>
      </c>
      <c r="Q804" t="s">
        <v>8325</v>
      </c>
      <c r="R804" t="s">
        <v>8326</v>
      </c>
      <c r="S804" s="11">
        <f t="shared" si="50"/>
        <v>41123.022268518522</v>
      </c>
      <c r="T804" s="11">
        <f t="shared" si="51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 s="6">
        <v>2300</v>
      </c>
      <c r="E805" s="6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7">
        <f t="shared" si="48"/>
        <v>1.232608695652174</v>
      </c>
      <c r="P805" s="9">
        <f t="shared" si="49"/>
        <v>74.60526315789474</v>
      </c>
      <c r="Q805" t="s">
        <v>8325</v>
      </c>
      <c r="R805" t="s">
        <v>8326</v>
      </c>
      <c r="S805" s="11">
        <f t="shared" si="50"/>
        <v>40665.949976851851</v>
      </c>
      <c r="T805" s="11">
        <f t="shared" si="51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 s="6">
        <v>5500</v>
      </c>
      <c r="E806" s="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7">
        <f t="shared" si="48"/>
        <v>1</v>
      </c>
      <c r="P806" s="9">
        <f t="shared" si="49"/>
        <v>305.55555555555554</v>
      </c>
      <c r="Q806" t="s">
        <v>8325</v>
      </c>
      <c r="R806" t="s">
        <v>8326</v>
      </c>
      <c r="S806" s="11">
        <f t="shared" si="50"/>
        <v>40730.105625000004</v>
      </c>
      <c r="T806" s="11">
        <f t="shared" si="51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 s="6">
        <v>3000</v>
      </c>
      <c r="E807" s="6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7">
        <f t="shared" si="48"/>
        <v>1.05</v>
      </c>
      <c r="P807" s="9">
        <f t="shared" si="49"/>
        <v>58.333333333333336</v>
      </c>
      <c r="Q807" t="s">
        <v>8325</v>
      </c>
      <c r="R807" t="s">
        <v>8326</v>
      </c>
      <c r="S807" s="11">
        <f t="shared" si="50"/>
        <v>40690.823055555556</v>
      </c>
      <c r="T807" s="11">
        <f t="shared" si="51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 s="6">
        <v>8000</v>
      </c>
      <c r="E808" s="6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7">
        <f t="shared" si="48"/>
        <v>1.0443750000000001</v>
      </c>
      <c r="P808" s="9">
        <f t="shared" si="49"/>
        <v>117.67605633802818</v>
      </c>
      <c r="Q808" t="s">
        <v>8325</v>
      </c>
      <c r="R808" t="s">
        <v>8326</v>
      </c>
      <c r="S808" s="11">
        <f t="shared" si="50"/>
        <v>40763.691423611112</v>
      </c>
      <c r="T808" s="11">
        <f t="shared" si="51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 s="6">
        <v>4000</v>
      </c>
      <c r="E809" s="6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7">
        <f t="shared" si="48"/>
        <v>1.05125</v>
      </c>
      <c r="P809" s="9">
        <f t="shared" si="49"/>
        <v>73.771929824561397</v>
      </c>
      <c r="Q809" t="s">
        <v>8325</v>
      </c>
      <c r="R809" t="s">
        <v>8326</v>
      </c>
      <c r="S809" s="11">
        <f t="shared" si="50"/>
        <v>42759.628599537042</v>
      </c>
      <c r="T809" s="11">
        <f t="shared" si="51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 s="6">
        <v>4500</v>
      </c>
      <c r="E810" s="6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7">
        <f t="shared" si="48"/>
        <v>1</v>
      </c>
      <c r="P810" s="9">
        <f t="shared" si="49"/>
        <v>104.65116279069767</v>
      </c>
      <c r="Q810" t="s">
        <v>8325</v>
      </c>
      <c r="R810" t="s">
        <v>8326</v>
      </c>
      <c r="S810" s="11">
        <f t="shared" si="50"/>
        <v>41962.100532407407</v>
      </c>
      <c r="T810" s="11">
        <f t="shared" si="51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 s="6">
        <v>4000</v>
      </c>
      <c r="E811" s="6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7">
        <f t="shared" si="48"/>
        <v>1.03775</v>
      </c>
      <c r="P811" s="9">
        <f t="shared" si="49"/>
        <v>79.82692307692308</v>
      </c>
      <c r="Q811" t="s">
        <v>8325</v>
      </c>
      <c r="R811" t="s">
        <v>8326</v>
      </c>
      <c r="S811" s="11">
        <f t="shared" si="50"/>
        <v>41628.833680555559</v>
      </c>
      <c r="T811" s="11">
        <f t="shared" si="51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 s="6">
        <v>1500</v>
      </c>
      <c r="E812" s="6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7">
        <f t="shared" si="48"/>
        <v>1.05</v>
      </c>
      <c r="P812" s="9">
        <f t="shared" si="49"/>
        <v>58.333333333333336</v>
      </c>
      <c r="Q812" t="s">
        <v>8325</v>
      </c>
      <c r="R812" t="s">
        <v>8326</v>
      </c>
      <c r="S812" s="11">
        <f t="shared" si="50"/>
        <v>41123.056273148148</v>
      </c>
      <c r="T812" s="11">
        <f t="shared" si="51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 s="6">
        <v>1000</v>
      </c>
      <c r="E813" s="6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7">
        <f t="shared" si="48"/>
        <v>1.04</v>
      </c>
      <c r="P813" s="9">
        <f t="shared" si="49"/>
        <v>86.666666666666671</v>
      </c>
      <c r="Q813" t="s">
        <v>8325</v>
      </c>
      <c r="R813" t="s">
        <v>8326</v>
      </c>
      <c r="S813" s="11">
        <f t="shared" si="50"/>
        <v>41443.643541666665</v>
      </c>
      <c r="T813" s="11">
        <f t="shared" si="51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 s="6">
        <v>600</v>
      </c>
      <c r="E814" s="6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7">
        <f t="shared" si="48"/>
        <v>1.5183333333333333</v>
      </c>
      <c r="P814" s="9">
        <f t="shared" si="49"/>
        <v>27.606060606060606</v>
      </c>
      <c r="Q814" t="s">
        <v>8325</v>
      </c>
      <c r="R814" t="s">
        <v>8326</v>
      </c>
      <c r="S814" s="11">
        <f t="shared" si="50"/>
        <v>41282.017962962964</v>
      </c>
      <c r="T814" s="11">
        <f t="shared" si="51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 s="6">
        <v>1500</v>
      </c>
      <c r="E815" s="6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7">
        <f t="shared" si="48"/>
        <v>1.59996</v>
      </c>
      <c r="P815" s="9">
        <f t="shared" si="49"/>
        <v>24.999375000000001</v>
      </c>
      <c r="Q815" t="s">
        <v>8325</v>
      </c>
      <c r="R815" t="s">
        <v>8326</v>
      </c>
      <c r="S815" s="11">
        <f t="shared" si="50"/>
        <v>41080.960243055553</v>
      </c>
      <c r="T815" s="11">
        <f t="shared" si="51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 s="6">
        <v>1000</v>
      </c>
      <c r="E816" s="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7">
        <f t="shared" si="48"/>
        <v>1.2729999999999999</v>
      </c>
      <c r="P816" s="9">
        <f t="shared" si="49"/>
        <v>45.464285714285715</v>
      </c>
      <c r="Q816" t="s">
        <v>8325</v>
      </c>
      <c r="R816" t="s">
        <v>8326</v>
      </c>
      <c r="S816" s="11">
        <f t="shared" si="50"/>
        <v>40679.743067129632</v>
      </c>
      <c r="T816" s="11">
        <f t="shared" si="51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 s="6">
        <v>4000</v>
      </c>
      <c r="E817" s="6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7">
        <f t="shared" si="48"/>
        <v>1.07</v>
      </c>
      <c r="P817" s="9">
        <f t="shared" si="49"/>
        <v>99.534883720930239</v>
      </c>
      <c r="Q817" t="s">
        <v>8325</v>
      </c>
      <c r="R817" t="s">
        <v>8326</v>
      </c>
      <c r="S817" s="11">
        <f t="shared" si="50"/>
        <v>41914.917858796296</v>
      </c>
      <c r="T817" s="11">
        <f t="shared" si="51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 s="6">
        <v>7000</v>
      </c>
      <c r="E818" s="6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7">
        <f t="shared" si="48"/>
        <v>1.1512214285714286</v>
      </c>
      <c r="P818" s="9">
        <f t="shared" si="49"/>
        <v>39.31</v>
      </c>
      <c r="Q818" t="s">
        <v>8325</v>
      </c>
      <c r="R818" t="s">
        <v>8326</v>
      </c>
      <c r="S818" s="11">
        <f t="shared" si="50"/>
        <v>41341.870868055557</v>
      </c>
      <c r="T818" s="11">
        <f t="shared" si="51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 s="6">
        <v>1500</v>
      </c>
      <c r="E819" s="6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7">
        <f t="shared" si="48"/>
        <v>1.3711066666666665</v>
      </c>
      <c r="P819" s="9">
        <f t="shared" si="49"/>
        <v>89.419999999999987</v>
      </c>
      <c r="Q819" t="s">
        <v>8325</v>
      </c>
      <c r="R819" t="s">
        <v>8326</v>
      </c>
      <c r="S819" s="11">
        <f t="shared" si="50"/>
        <v>40925.599664351852</v>
      </c>
      <c r="T819" s="11">
        <f t="shared" si="51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 s="6">
        <v>350</v>
      </c>
      <c r="E820" s="6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7">
        <f t="shared" si="48"/>
        <v>1.5571428571428572</v>
      </c>
      <c r="P820" s="9">
        <f t="shared" si="49"/>
        <v>28.684210526315791</v>
      </c>
      <c r="Q820" t="s">
        <v>8325</v>
      </c>
      <c r="R820" t="s">
        <v>8326</v>
      </c>
      <c r="S820" s="11">
        <f t="shared" si="50"/>
        <v>41120.882881944446</v>
      </c>
      <c r="T820" s="11">
        <f t="shared" si="51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 s="6">
        <v>400</v>
      </c>
      <c r="E821" s="6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7">
        <f t="shared" si="48"/>
        <v>1.0874999999999999</v>
      </c>
      <c r="P821" s="9">
        <f t="shared" si="49"/>
        <v>31.071428571428573</v>
      </c>
      <c r="Q821" t="s">
        <v>8325</v>
      </c>
      <c r="R821" t="s">
        <v>8326</v>
      </c>
      <c r="S821" s="11">
        <f t="shared" si="50"/>
        <v>41619.998310185183</v>
      </c>
      <c r="T821" s="11">
        <f t="shared" si="51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 s="6">
        <v>2000</v>
      </c>
      <c r="E822" s="6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7">
        <f t="shared" si="48"/>
        <v>1.3405</v>
      </c>
      <c r="P822" s="9">
        <f t="shared" si="49"/>
        <v>70.55263157894737</v>
      </c>
      <c r="Q822" t="s">
        <v>8325</v>
      </c>
      <c r="R822" t="s">
        <v>8326</v>
      </c>
      <c r="S822" s="11">
        <f t="shared" si="50"/>
        <v>41768.841921296298</v>
      </c>
      <c r="T822" s="11">
        <f t="shared" si="51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 s="6">
        <v>17482</v>
      </c>
      <c r="E823" s="6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7">
        <f t="shared" si="48"/>
        <v>1</v>
      </c>
      <c r="P823" s="9">
        <f t="shared" si="49"/>
        <v>224.12820512820514</v>
      </c>
      <c r="Q823" t="s">
        <v>8325</v>
      </c>
      <c r="R823" t="s">
        <v>8326</v>
      </c>
      <c r="S823" s="11">
        <f t="shared" si="50"/>
        <v>42093.922048611115</v>
      </c>
      <c r="T823" s="11">
        <f t="shared" si="51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 s="6">
        <v>3000</v>
      </c>
      <c r="E824" s="6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7">
        <f t="shared" si="48"/>
        <v>1.1916666666666667</v>
      </c>
      <c r="P824" s="9">
        <f t="shared" si="49"/>
        <v>51.811594202898547</v>
      </c>
      <c r="Q824" t="s">
        <v>8325</v>
      </c>
      <c r="R824" t="s">
        <v>8326</v>
      </c>
      <c r="S824" s="11">
        <f t="shared" si="50"/>
        <v>41157.947337962964</v>
      </c>
      <c r="T824" s="11">
        <f t="shared" si="51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 s="6">
        <v>800</v>
      </c>
      <c r="E825" s="6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7">
        <f t="shared" si="48"/>
        <v>1.7949999999999999</v>
      </c>
      <c r="P825" s="9">
        <f t="shared" si="49"/>
        <v>43.515151515151516</v>
      </c>
      <c r="Q825" t="s">
        <v>8325</v>
      </c>
      <c r="R825" t="s">
        <v>8326</v>
      </c>
      <c r="S825" s="11">
        <f t="shared" si="50"/>
        <v>42055.972824074073</v>
      </c>
      <c r="T825" s="11">
        <f t="shared" si="51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 s="6">
        <v>1600</v>
      </c>
      <c r="E826" s="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7">
        <f t="shared" si="48"/>
        <v>1.3438124999999999</v>
      </c>
      <c r="P826" s="9">
        <f t="shared" si="49"/>
        <v>39.816666666666663</v>
      </c>
      <c r="Q826" t="s">
        <v>8325</v>
      </c>
      <c r="R826" t="s">
        <v>8326</v>
      </c>
      <c r="S826" s="11">
        <f t="shared" si="50"/>
        <v>40250.242106481484</v>
      </c>
      <c r="T826" s="11">
        <f t="shared" si="51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 s="6">
        <v>12500</v>
      </c>
      <c r="E827" s="6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7">
        <f t="shared" si="48"/>
        <v>1.0043200000000001</v>
      </c>
      <c r="P827" s="9">
        <f t="shared" si="49"/>
        <v>126.8080808080808</v>
      </c>
      <c r="Q827" t="s">
        <v>8325</v>
      </c>
      <c r="R827" t="s">
        <v>8326</v>
      </c>
      <c r="S827" s="11">
        <f t="shared" si="50"/>
        <v>41186.306527777779</v>
      </c>
      <c r="T827" s="11">
        <f t="shared" si="51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 s="6">
        <v>5500</v>
      </c>
      <c r="E828" s="6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7">
        <f t="shared" si="48"/>
        <v>1.0145454545454546</v>
      </c>
      <c r="P828" s="9">
        <f t="shared" si="49"/>
        <v>113.87755102040816</v>
      </c>
      <c r="Q828" t="s">
        <v>8325</v>
      </c>
      <c r="R828" t="s">
        <v>8326</v>
      </c>
      <c r="S828" s="11">
        <f t="shared" si="50"/>
        <v>40973.038541666669</v>
      </c>
      <c r="T828" s="11">
        <f t="shared" si="51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 s="6">
        <v>300</v>
      </c>
      <c r="E829" s="6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7">
        <f t="shared" si="48"/>
        <v>1.0333333333333334</v>
      </c>
      <c r="P829" s="9">
        <f t="shared" si="49"/>
        <v>28.181818181818183</v>
      </c>
      <c r="Q829" t="s">
        <v>8325</v>
      </c>
      <c r="R829" t="s">
        <v>8326</v>
      </c>
      <c r="S829" s="11">
        <f t="shared" si="50"/>
        <v>40927.473460648151</v>
      </c>
      <c r="T829" s="11">
        <f t="shared" si="51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 s="6">
        <v>1300</v>
      </c>
      <c r="E830" s="6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7">
        <f t="shared" si="48"/>
        <v>1.07</v>
      </c>
      <c r="P830" s="9">
        <f t="shared" si="49"/>
        <v>36.60526315789474</v>
      </c>
      <c r="Q830" t="s">
        <v>8325</v>
      </c>
      <c r="R830" t="s">
        <v>8326</v>
      </c>
      <c r="S830" s="11">
        <f t="shared" si="50"/>
        <v>41073.050717592596</v>
      </c>
      <c r="T830" s="11">
        <f t="shared" si="51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6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7">
        <f t="shared" si="48"/>
        <v>1.04</v>
      </c>
      <c r="P831" s="9">
        <f t="shared" si="49"/>
        <v>32.5</v>
      </c>
      <c r="Q831" t="s">
        <v>8325</v>
      </c>
      <c r="R831" t="s">
        <v>8326</v>
      </c>
      <c r="S831" s="11">
        <f t="shared" si="50"/>
        <v>42504.801388888889</v>
      </c>
      <c r="T831" s="11">
        <f t="shared" si="51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 s="6">
        <v>1800</v>
      </c>
      <c r="E832" s="6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7">
        <f t="shared" si="48"/>
        <v>1.0783333333333334</v>
      </c>
      <c r="P832" s="9">
        <f t="shared" si="49"/>
        <v>60.65625</v>
      </c>
      <c r="Q832" t="s">
        <v>8325</v>
      </c>
      <c r="R832" t="s">
        <v>8326</v>
      </c>
      <c r="S832" s="11">
        <f t="shared" si="50"/>
        <v>41325.525752314818</v>
      </c>
      <c r="T832" s="11">
        <f t="shared" si="51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 s="6">
        <v>1500</v>
      </c>
      <c r="E833" s="6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7">
        <f t="shared" si="48"/>
        <v>2.3333333333333335</v>
      </c>
      <c r="P833" s="9">
        <f t="shared" si="49"/>
        <v>175</v>
      </c>
      <c r="Q833" t="s">
        <v>8325</v>
      </c>
      <c r="R833" t="s">
        <v>8326</v>
      </c>
      <c r="S833" s="11">
        <f t="shared" si="50"/>
        <v>40996.646921296298</v>
      </c>
      <c r="T833" s="11">
        <f t="shared" si="51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 s="6">
        <v>15000</v>
      </c>
      <c r="E834" s="6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7">
        <f t="shared" si="48"/>
        <v>1.0060706666666666</v>
      </c>
      <c r="P834" s="9">
        <f t="shared" si="49"/>
        <v>97.993896103896105</v>
      </c>
      <c r="Q834" t="s">
        <v>8325</v>
      </c>
      <c r="R834" t="s">
        <v>8326</v>
      </c>
      <c r="S834" s="11">
        <f t="shared" si="50"/>
        <v>40869.675173611111</v>
      </c>
      <c r="T834" s="11">
        <f t="shared" si="51"/>
        <v>40929.342361111114</v>
      </c>
    </row>
    <row r="835" spans="1:20" x14ac:dyDescent="0.25">
      <c r="A835">
        <v>833</v>
      </c>
      <c r="B835" s="3" t="s">
        <v>834</v>
      </c>
      <c r="C835" s="3" t="s">
        <v>4943</v>
      </c>
      <c r="D835" s="6">
        <v>6000</v>
      </c>
      <c r="E835" s="6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7">
        <f t="shared" ref="O835:O898" si="52">E835/D835</f>
        <v>1.0166666666666666</v>
      </c>
      <c r="P835" s="9">
        <f t="shared" ref="P835:P898" si="53">E835/L835</f>
        <v>148.78048780487805</v>
      </c>
      <c r="Q835" t="s">
        <v>8325</v>
      </c>
      <c r="R835" t="s">
        <v>8326</v>
      </c>
      <c r="S835" s="11">
        <f t="shared" ref="S835:S898" si="54">(((J835/60)/60)/24)+DATE(1970,1,1)</f>
        <v>41718.878182870372</v>
      </c>
      <c r="T835" s="11">
        <f t="shared" ref="T835:T898" si="55">(((I835/60)/60)/24)+DATE(1970,1,1)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 s="6">
        <v>5500</v>
      </c>
      <c r="E836" s="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7">
        <f t="shared" si="52"/>
        <v>1.3101818181818181</v>
      </c>
      <c r="P836" s="9">
        <f t="shared" si="53"/>
        <v>96.08</v>
      </c>
      <c r="Q836" t="s">
        <v>8325</v>
      </c>
      <c r="R836" t="s">
        <v>8326</v>
      </c>
      <c r="S836" s="11">
        <f t="shared" si="54"/>
        <v>41422.822824074072</v>
      </c>
      <c r="T836" s="11">
        <f t="shared" si="55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 s="6">
        <v>2000</v>
      </c>
      <c r="E837" s="6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7">
        <f t="shared" si="52"/>
        <v>1.1725000000000001</v>
      </c>
      <c r="P837" s="9">
        <f t="shared" si="53"/>
        <v>58.625</v>
      </c>
      <c r="Q837" t="s">
        <v>8325</v>
      </c>
      <c r="R837" t="s">
        <v>8326</v>
      </c>
      <c r="S837" s="11">
        <f t="shared" si="54"/>
        <v>41005.45784722222</v>
      </c>
      <c r="T837" s="11">
        <f t="shared" si="55"/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 s="6">
        <v>5000</v>
      </c>
      <c r="E838" s="6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7">
        <f t="shared" si="52"/>
        <v>1.009304</v>
      </c>
      <c r="P838" s="9">
        <f t="shared" si="53"/>
        <v>109.70695652173914</v>
      </c>
      <c r="Q838" t="s">
        <v>8325</v>
      </c>
      <c r="R838" t="s">
        <v>8326</v>
      </c>
      <c r="S838" s="11">
        <f t="shared" si="54"/>
        <v>41524.056921296295</v>
      </c>
      <c r="T838" s="11">
        <f t="shared" si="55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 s="6">
        <v>2500</v>
      </c>
      <c r="E839" s="6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7">
        <f t="shared" si="52"/>
        <v>1.218</v>
      </c>
      <c r="P839" s="9">
        <f t="shared" si="53"/>
        <v>49.112903225806448</v>
      </c>
      <c r="Q839" t="s">
        <v>8325</v>
      </c>
      <c r="R839" t="s">
        <v>8326</v>
      </c>
      <c r="S839" s="11">
        <f t="shared" si="54"/>
        <v>41730.998402777775</v>
      </c>
      <c r="T839" s="11">
        <f t="shared" si="55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 s="6">
        <v>2000</v>
      </c>
      <c r="E840" s="6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7">
        <f t="shared" si="52"/>
        <v>1.454</v>
      </c>
      <c r="P840" s="9">
        <f t="shared" si="53"/>
        <v>47.672131147540981</v>
      </c>
      <c r="Q840" t="s">
        <v>8325</v>
      </c>
      <c r="R840" t="s">
        <v>8326</v>
      </c>
      <c r="S840" s="11">
        <f t="shared" si="54"/>
        <v>40895.897974537038</v>
      </c>
      <c r="T840" s="11">
        <f t="shared" si="55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 s="6">
        <v>5000</v>
      </c>
      <c r="E841" s="6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7">
        <f t="shared" si="52"/>
        <v>1.166166</v>
      </c>
      <c r="P841" s="9">
        <f t="shared" si="53"/>
        <v>60.737812499999997</v>
      </c>
      <c r="Q841" t="s">
        <v>8325</v>
      </c>
      <c r="R841" t="s">
        <v>8326</v>
      </c>
      <c r="S841" s="11">
        <f t="shared" si="54"/>
        <v>41144.763379629629</v>
      </c>
      <c r="T841" s="11">
        <f t="shared" si="55"/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 s="6">
        <v>10000</v>
      </c>
      <c r="E842" s="6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7">
        <f t="shared" si="52"/>
        <v>1.2041660000000001</v>
      </c>
      <c r="P842" s="9">
        <f t="shared" si="53"/>
        <v>63.37715789473684</v>
      </c>
      <c r="Q842" t="s">
        <v>8325</v>
      </c>
      <c r="R842" t="s">
        <v>8327</v>
      </c>
      <c r="S842" s="11">
        <f t="shared" si="54"/>
        <v>42607.226701388892</v>
      </c>
      <c r="T842" s="11">
        <f t="shared" si="55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 s="6">
        <v>5000</v>
      </c>
      <c r="E843" s="6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7">
        <f t="shared" si="52"/>
        <v>1.0132000000000001</v>
      </c>
      <c r="P843" s="9">
        <f t="shared" si="53"/>
        <v>53.893617021276597</v>
      </c>
      <c r="Q843" t="s">
        <v>8325</v>
      </c>
      <c r="R843" t="s">
        <v>8327</v>
      </c>
      <c r="S843" s="11">
        <f t="shared" si="54"/>
        <v>41923.838692129626</v>
      </c>
      <c r="T843" s="11">
        <f t="shared" si="55"/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 s="6">
        <v>2500</v>
      </c>
      <c r="E844" s="6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7">
        <f t="shared" si="52"/>
        <v>1.0431999999999999</v>
      </c>
      <c r="P844" s="9">
        <f t="shared" si="53"/>
        <v>66.871794871794876</v>
      </c>
      <c r="Q844" t="s">
        <v>8325</v>
      </c>
      <c r="R844" t="s">
        <v>8327</v>
      </c>
      <c r="S844" s="11">
        <f t="shared" si="54"/>
        <v>41526.592395833337</v>
      </c>
      <c r="T844" s="11">
        <f t="shared" si="55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 s="6">
        <v>3000</v>
      </c>
      <c r="E845" s="6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7">
        <f t="shared" si="52"/>
        <v>2.6713333333333331</v>
      </c>
      <c r="P845" s="9">
        <f t="shared" si="53"/>
        <v>63.102362204724407</v>
      </c>
      <c r="Q845" t="s">
        <v>8325</v>
      </c>
      <c r="R845" t="s">
        <v>8327</v>
      </c>
      <c r="S845" s="11">
        <f t="shared" si="54"/>
        <v>42695.257870370369</v>
      </c>
      <c r="T845" s="11">
        <f t="shared" si="55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 s="6">
        <v>3000</v>
      </c>
      <c r="E846" s="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7">
        <f t="shared" si="52"/>
        <v>1.9413333333333334</v>
      </c>
      <c r="P846" s="9">
        <f t="shared" si="53"/>
        <v>36.628930817610062</v>
      </c>
      <c r="Q846" t="s">
        <v>8325</v>
      </c>
      <c r="R846" t="s">
        <v>8327</v>
      </c>
      <c r="S846" s="11">
        <f t="shared" si="54"/>
        <v>41905.684629629628</v>
      </c>
      <c r="T846" s="11">
        <f t="shared" si="55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 s="6">
        <v>5000</v>
      </c>
      <c r="E847" s="6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7">
        <f t="shared" si="52"/>
        <v>1.203802</v>
      </c>
      <c r="P847" s="9">
        <f t="shared" si="53"/>
        <v>34.005706214689269</v>
      </c>
      <c r="Q847" t="s">
        <v>8325</v>
      </c>
      <c r="R847" t="s">
        <v>8327</v>
      </c>
      <c r="S847" s="11">
        <f t="shared" si="54"/>
        <v>42578.205972222218</v>
      </c>
      <c r="T847" s="11">
        <f t="shared" si="55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6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7">
        <f t="shared" si="52"/>
        <v>1.2200090909090908</v>
      </c>
      <c r="P848" s="9">
        <f t="shared" si="53"/>
        <v>28.553404255319148</v>
      </c>
      <c r="Q848" t="s">
        <v>8325</v>
      </c>
      <c r="R848" t="s">
        <v>8327</v>
      </c>
      <c r="S848" s="11">
        <f t="shared" si="54"/>
        <v>41694.391840277778</v>
      </c>
      <c r="T848" s="11">
        <f t="shared" si="55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 s="6">
        <v>10</v>
      </c>
      <c r="E849" s="6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7">
        <f t="shared" si="52"/>
        <v>1</v>
      </c>
      <c r="P849" s="9">
        <f t="shared" si="53"/>
        <v>10</v>
      </c>
      <c r="Q849" t="s">
        <v>8325</v>
      </c>
      <c r="R849" t="s">
        <v>8327</v>
      </c>
      <c r="S849" s="11">
        <f t="shared" si="54"/>
        <v>42165.79833333334</v>
      </c>
      <c r="T849" s="11">
        <f t="shared" si="55"/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 s="6">
        <v>300</v>
      </c>
      <c r="E850" s="6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7">
        <f t="shared" si="52"/>
        <v>1</v>
      </c>
      <c r="P850" s="9">
        <f t="shared" si="53"/>
        <v>18.75</v>
      </c>
      <c r="Q850" t="s">
        <v>8325</v>
      </c>
      <c r="R850" t="s">
        <v>8327</v>
      </c>
      <c r="S850" s="11">
        <f t="shared" si="54"/>
        <v>42078.792048611111</v>
      </c>
      <c r="T850" s="11">
        <f t="shared" si="55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 s="6">
        <v>4000</v>
      </c>
      <c r="E851" s="6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7">
        <f t="shared" si="52"/>
        <v>1.1990000000000001</v>
      </c>
      <c r="P851" s="9">
        <f t="shared" si="53"/>
        <v>41.704347826086959</v>
      </c>
      <c r="Q851" t="s">
        <v>8325</v>
      </c>
      <c r="R851" t="s">
        <v>8327</v>
      </c>
      <c r="S851" s="11">
        <f t="shared" si="54"/>
        <v>42051.148888888885</v>
      </c>
      <c r="T851" s="11">
        <f t="shared" si="55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 s="6">
        <v>4000</v>
      </c>
      <c r="E852" s="6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7">
        <f t="shared" si="52"/>
        <v>1.55175</v>
      </c>
      <c r="P852" s="9">
        <f t="shared" si="53"/>
        <v>46.669172932330824</v>
      </c>
      <c r="Q852" t="s">
        <v>8325</v>
      </c>
      <c r="R852" t="s">
        <v>8327</v>
      </c>
      <c r="S852" s="11">
        <f t="shared" si="54"/>
        <v>42452.827743055561</v>
      </c>
      <c r="T852" s="11">
        <f t="shared" si="55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 s="6">
        <v>2000</v>
      </c>
      <c r="E853" s="6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7">
        <f t="shared" si="52"/>
        <v>1.3045</v>
      </c>
      <c r="P853" s="9">
        <f t="shared" si="53"/>
        <v>37.271428571428572</v>
      </c>
      <c r="Q853" t="s">
        <v>8325</v>
      </c>
      <c r="R853" t="s">
        <v>8327</v>
      </c>
      <c r="S853" s="11">
        <f t="shared" si="54"/>
        <v>42522.880243055552</v>
      </c>
      <c r="T853" s="11">
        <f t="shared" si="55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 s="6">
        <v>3500</v>
      </c>
      <c r="E854" s="6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7">
        <f t="shared" si="52"/>
        <v>1.0497142857142858</v>
      </c>
      <c r="P854" s="9">
        <f t="shared" si="53"/>
        <v>59.258064516129032</v>
      </c>
      <c r="Q854" t="s">
        <v>8325</v>
      </c>
      <c r="R854" t="s">
        <v>8327</v>
      </c>
      <c r="S854" s="11">
        <f t="shared" si="54"/>
        <v>42656.805497685185</v>
      </c>
      <c r="T854" s="11">
        <f t="shared" si="55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 s="6">
        <v>300</v>
      </c>
      <c r="E855" s="6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7">
        <f t="shared" si="52"/>
        <v>1</v>
      </c>
      <c r="P855" s="9">
        <f t="shared" si="53"/>
        <v>30</v>
      </c>
      <c r="Q855" t="s">
        <v>8325</v>
      </c>
      <c r="R855" t="s">
        <v>8327</v>
      </c>
      <c r="S855" s="11">
        <f t="shared" si="54"/>
        <v>42021.832280092596</v>
      </c>
      <c r="T855" s="11">
        <f t="shared" si="55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 s="6">
        <v>27800</v>
      </c>
      <c r="E856" s="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7">
        <f t="shared" si="52"/>
        <v>1.1822050359712231</v>
      </c>
      <c r="P856" s="9">
        <f t="shared" si="53"/>
        <v>65.8623246492986</v>
      </c>
      <c r="Q856" t="s">
        <v>8325</v>
      </c>
      <c r="R856" t="s">
        <v>8327</v>
      </c>
      <c r="S856" s="11">
        <f t="shared" si="54"/>
        <v>42702.212337962963</v>
      </c>
      <c r="T856" s="11">
        <f t="shared" si="55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 s="6">
        <v>1450</v>
      </c>
      <c r="E857" s="6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7">
        <f t="shared" si="52"/>
        <v>1.0344827586206897</v>
      </c>
      <c r="P857" s="9">
        <f t="shared" si="53"/>
        <v>31.914893617021278</v>
      </c>
      <c r="Q857" t="s">
        <v>8325</v>
      </c>
      <c r="R857" t="s">
        <v>8327</v>
      </c>
      <c r="S857" s="11">
        <f t="shared" si="54"/>
        <v>42545.125196759262</v>
      </c>
      <c r="T857" s="11">
        <f t="shared" si="55"/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 s="6">
        <v>250</v>
      </c>
      <c r="E858" s="6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7">
        <f t="shared" si="52"/>
        <v>2.1800000000000002</v>
      </c>
      <c r="P858" s="9">
        <f t="shared" si="53"/>
        <v>19.464285714285715</v>
      </c>
      <c r="Q858" t="s">
        <v>8325</v>
      </c>
      <c r="R858" t="s">
        <v>8327</v>
      </c>
      <c r="S858" s="11">
        <f t="shared" si="54"/>
        <v>42609.311990740738</v>
      </c>
      <c r="T858" s="11">
        <f t="shared" si="55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 s="6">
        <v>1200</v>
      </c>
      <c r="E859" s="6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7">
        <f t="shared" si="52"/>
        <v>1</v>
      </c>
      <c r="P859" s="9">
        <f t="shared" si="53"/>
        <v>50</v>
      </c>
      <c r="Q859" t="s">
        <v>8325</v>
      </c>
      <c r="R859" t="s">
        <v>8327</v>
      </c>
      <c r="S859" s="11">
        <f t="shared" si="54"/>
        <v>42291.581377314811</v>
      </c>
      <c r="T859" s="11">
        <f t="shared" si="55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6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7">
        <f t="shared" si="52"/>
        <v>1.4400583333333332</v>
      </c>
      <c r="P860" s="9">
        <f t="shared" si="53"/>
        <v>22.737763157894737</v>
      </c>
      <c r="Q860" t="s">
        <v>8325</v>
      </c>
      <c r="R860" t="s">
        <v>8327</v>
      </c>
      <c r="S860" s="11">
        <f t="shared" si="54"/>
        <v>42079.745578703703</v>
      </c>
      <c r="T860" s="11">
        <f t="shared" si="55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 s="6">
        <v>4000</v>
      </c>
      <c r="E861" s="6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7">
        <f t="shared" si="52"/>
        <v>1.0467500000000001</v>
      </c>
      <c r="P861" s="9">
        <f t="shared" si="53"/>
        <v>42.724489795918366</v>
      </c>
      <c r="Q861" t="s">
        <v>8325</v>
      </c>
      <c r="R861" t="s">
        <v>8327</v>
      </c>
      <c r="S861" s="11">
        <f t="shared" si="54"/>
        <v>42128.820231481484</v>
      </c>
      <c r="T861" s="11">
        <f t="shared" si="55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 s="6">
        <v>14000</v>
      </c>
      <c r="E862" s="6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7">
        <f t="shared" si="52"/>
        <v>0.18142857142857144</v>
      </c>
      <c r="P862" s="9">
        <f t="shared" si="53"/>
        <v>52.916666666666664</v>
      </c>
      <c r="Q862" t="s">
        <v>8325</v>
      </c>
      <c r="R862" t="s">
        <v>8328</v>
      </c>
      <c r="S862" s="11">
        <f t="shared" si="54"/>
        <v>41570.482789351852</v>
      </c>
      <c r="T862" s="11">
        <f t="shared" si="55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 s="6">
        <v>4500</v>
      </c>
      <c r="E863" s="6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7">
        <f t="shared" si="52"/>
        <v>2.2444444444444444E-2</v>
      </c>
      <c r="P863" s="9">
        <f t="shared" si="53"/>
        <v>50.5</v>
      </c>
      <c r="Q863" t="s">
        <v>8325</v>
      </c>
      <c r="R863" t="s">
        <v>8328</v>
      </c>
      <c r="S863" s="11">
        <f t="shared" si="54"/>
        <v>42599.965324074074</v>
      </c>
      <c r="T863" s="11">
        <f t="shared" si="55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6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7">
        <f t="shared" si="52"/>
        <v>3.3999999999999998E-3</v>
      </c>
      <c r="P864" s="9">
        <f t="shared" si="53"/>
        <v>42.5</v>
      </c>
      <c r="Q864" t="s">
        <v>8325</v>
      </c>
      <c r="R864" t="s">
        <v>8328</v>
      </c>
      <c r="S864" s="11">
        <f t="shared" si="54"/>
        <v>41559.5549537037</v>
      </c>
      <c r="T864" s="11">
        <f t="shared" si="55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 s="6">
        <v>2000</v>
      </c>
      <c r="E865" s="6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7">
        <f t="shared" si="52"/>
        <v>4.4999999999999998E-2</v>
      </c>
      <c r="P865" s="9">
        <f t="shared" si="53"/>
        <v>18</v>
      </c>
      <c r="Q865" t="s">
        <v>8325</v>
      </c>
      <c r="R865" t="s">
        <v>8328</v>
      </c>
      <c r="S865" s="11">
        <f t="shared" si="54"/>
        <v>40921.117662037039</v>
      </c>
      <c r="T865" s="11">
        <f t="shared" si="55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 s="6">
        <v>6500</v>
      </c>
      <c r="E866" s="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7">
        <f t="shared" si="52"/>
        <v>0.41538461538461541</v>
      </c>
      <c r="P866" s="9">
        <f t="shared" si="53"/>
        <v>34.177215189873415</v>
      </c>
      <c r="Q866" t="s">
        <v>8325</v>
      </c>
      <c r="R866" t="s">
        <v>8328</v>
      </c>
      <c r="S866" s="11">
        <f t="shared" si="54"/>
        <v>41541.106921296298</v>
      </c>
      <c r="T866" s="11">
        <f t="shared" si="55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 s="6">
        <v>2200</v>
      </c>
      <c r="E867" s="6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7">
        <f t="shared" si="52"/>
        <v>2.0454545454545454E-2</v>
      </c>
      <c r="P867" s="9">
        <f t="shared" si="53"/>
        <v>22.5</v>
      </c>
      <c r="Q867" t="s">
        <v>8325</v>
      </c>
      <c r="R867" t="s">
        <v>8328</v>
      </c>
      <c r="S867" s="11">
        <f t="shared" si="54"/>
        <v>41230.77311342593</v>
      </c>
      <c r="T867" s="11">
        <f t="shared" si="55"/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 s="6">
        <v>3500</v>
      </c>
      <c r="E868" s="6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7">
        <f t="shared" si="52"/>
        <v>0.18285714285714286</v>
      </c>
      <c r="P868" s="9">
        <f t="shared" si="53"/>
        <v>58.18181818181818</v>
      </c>
      <c r="Q868" t="s">
        <v>8325</v>
      </c>
      <c r="R868" t="s">
        <v>8328</v>
      </c>
      <c r="S868" s="11">
        <f t="shared" si="54"/>
        <v>42025.637939814813</v>
      </c>
      <c r="T868" s="11">
        <f t="shared" si="55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 s="6">
        <v>5000</v>
      </c>
      <c r="E869" s="6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7">
        <f t="shared" si="52"/>
        <v>0.2402</v>
      </c>
      <c r="P869" s="9">
        <f t="shared" si="53"/>
        <v>109.18181818181819</v>
      </c>
      <c r="Q869" t="s">
        <v>8325</v>
      </c>
      <c r="R869" t="s">
        <v>8328</v>
      </c>
      <c r="S869" s="11">
        <f t="shared" si="54"/>
        <v>40088.105393518519</v>
      </c>
      <c r="T869" s="11">
        <f t="shared" si="55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 s="6">
        <v>45000</v>
      </c>
      <c r="E870" s="6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7">
        <f t="shared" si="52"/>
        <v>1.1111111111111111E-3</v>
      </c>
      <c r="P870" s="9">
        <f t="shared" si="53"/>
        <v>50</v>
      </c>
      <c r="Q870" t="s">
        <v>8325</v>
      </c>
      <c r="R870" t="s">
        <v>8328</v>
      </c>
      <c r="S870" s="11">
        <f t="shared" si="54"/>
        <v>41616.027754629627</v>
      </c>
      <c r="T870" s="11">
        <f t="shared" si="55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 s="6">
        <v>8800</v>
      </c>
      <c r="E871" s="6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7">
        <f t="shared" si="52"/>
        <v>0.11818181818181818</v>
      </c>
      <c r="P871" s="9">
        <f t="shared" si="53"/>
        <v>346.66666666666669</v>
      </c>
      <c r="Q871" t="s">
        <v>8325</v>
      </c>
      <c r="R871" t="s">
        <v>8328</v>
      </c>
      <c r="S871" s="11">
        <f t="shared" si="54"/>
        <v>41342.845567129632</v>
      </c>
      <c r="T871" s="11">
        <f t="shared" si="55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6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7">
        <f t="shared" si="52"/>
        <v>3.0999999999999999E-3</v>
      </c>
      <c r="P872" s="9">
        <f t="shared" si="53"/>
        <v>12.4</v>
      </c>
      <c r="Q872" t="s">
        <v>8325</v>
      </c>
      <c r="R872" t="s">
        <v>8328</v>
      </c>
      <c r="S872" s="11">
        <f t="shared" si="54"/>
        <v>41488.022256944445</v>
      </c>
      <c r="T872" s="11">
        <f t="shared" si="55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 s="6">
        <v>6000</v>
      </c>
      <c r="E873" s="6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7">
        <f t="shared" si="52"/>
        <v>5.4166666666666669E-2</v>
      </c>
      <c r="P873" s="9">
        <f t="shared" si="53"/>
        <v>27.083333333333332</v>
      </c>
      <c r="Q873" t="s">
        <v>8325</v>
      </c>
      <c r="R873" t="s">
        <v>8328</v>
      </c>
      <c r="S873" s="11">
        <f t="shared" si="54"/>
        <v>41577.561284722222</v>
      </c>
      <c r="T873" s="11">
        <f t="shared" si="55"/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 s="6">
        <v>8000</v>
      </c>
      <c r="E874" s="6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7">
        <f t="shared" si="52"/>
        <v>8.1250000000000003E-3</v>
      </c>
      <c r="P874" s="9">
        <f t="shared" si="53"/>
        <v>32.5</v>
      </c>
      <c r="Q874" t="s">
        <v>8325</v>
      </c>
      <c r="R874" t="s">
        <v>8328</v>
      </c>
      <c r="S874" s="11">
        <f t="shared" si="54"/>
        <v>40567.825543981482</v>
      </c>
      <c r="T874" s="11">
        <f t="shared" si="55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 s="6">
        <v>3500</v>
      </c>
      <c r="E875" s="6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7">
        <f t="shared" si="52"/>
        <v>1.2857142857142857E-2</v>
      </c>
      <c r="P875" s="9">
        <f t="shared" si="53"/>
        <v>9</v>
      </c>
      <c r="Q875" t="s">
        <v>8325</v>
      </c>
      <c r="R875" t="s">
        <v>8328</v>
      </c>
      <c r="S875" s="11">
        <f t="shared" si="54"/>
        <v>41184.167129629634</v>
      </c>
      <c r="T875" s="11">
        <f t="shared" si="55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 s="6">
        <v>3000</v>
      </c>
      <c r="E876" s="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7">
        <f t="shared" si="52"/>
        <v>0.24333333333333335</v>
      </c>
      <c r="P876" s="9">
        <f t="shared" si="53"/>
        <v>34.761904761904759</v>
      </c>
      <c r="Q876" t="s">
        <v>8325</v>
      </c>
      <c r="R876" t="s">
        <v>8328</v>
      </c>
      <c r="S876" s="11">
        <f t="shared" si="54"/>
        <v>41368.583726851852</v>
      </c>
      <c r="T876" s="11">
        <f t="shared" si="55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 s="6">
        <v>5000</v>
      </c>
      <c r="E877" s="6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7">
        <f t="shared" si="52"/>
        <v>0</v>
      </c>
      <c r="P877" s="9" t="e">
        <f t="shared" si="53"/>
        <v>#DIV/0!</v>
      </c>
      <c r="Q877" t="s">
        <v>8325</v>
      </c>
      <c r="R877" t="s">
        <v>8328</v>
      </c>
      <c r="S877" s="11">
        <f t="shared" si="54"/>
        <v>42248.723738425921</v>
      </c>
      <c r="T877" s="11">
        <f t="shared" si="55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6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7">
        <f t="shared" si="52"/>
        <v>0.40799492385786801</v>
      </c>
      <c r="P878" s="9">
        <f t="shared" si="53"/>
        <v>28.577777777777779</v>
      </c>
      <c r="Q878" t="s">
        <v>8325</v>
      </c>
      <c r="R878" t="s">
        <v>8328</v>
      </c>
      <c r="S878" s="11">
        <f t="shared" si="54"/>
        <v>41276.496840277774</v>
      </c>
      <c r="T878" s="11">
        <f t="shared" si="55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 s="6">
        <v>2000</v>
      </c>
      <c r="E879" s="6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7">
        <f t="shared" si="52"/>
        <v>0.67549999999999999</v>
      </c>
      <c r="P879" s="9">
        <f t="shared" si="53"/>
        <v>46.586206896551722</v>
      </c>
      <c r="Q879" t="s">
        <v>8325</v>
      </c>
      <c r="R879" t="s">
        <v>8328</v>
      </c>
      <c r="S879" s="11">
        <f t="shared" si="54"/>
        <v>41597.788888888892</v>
      </c>
      <c r="T879" s="11">
        <f t="shared" si="55"/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 s="6">
        <v>5000</v>
      </c>
      <c r="E880" s="6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7">
        <f t="shared" si="52"/>
        <v>1.2999999999999999E-2</v>
      </c>
      <c r="P880" s="9">
        <f t="shared" si="53"/>
        <v>32.5</v>
      </c>
      <c r="Q880" t="s">
        <v>8325</v>
      </c>
      <c r="R880" t="s">
        <v>8328</v>
      </c>
      <c r="S880" s="11">
        <f t="shared" si="54"/>
        <v>40505.232916666668</v>
      </c>
      <c r="T880" s="11">
        <f t="shared" si="55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 s="6">
        <v>2100</v>
      </c>
      <c r="E881" s="6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7">
        <f t="shared" si="52"/>
        <v>0.30666666666666664</v>
      </c>
      <c r="P881" s="9">
        <f t="shared" si="53"/>
        <v>21.466666666666665</v>
      </c>
      <c r="Q881" t="s">
        <v>8325</v>
      </c>
      <c r="R881" t="s">
        <v>8328</v>
      </c>
      <c r="S881" s="11">
        <f t="shared" si="54"/>
        <v>41037.829918981479</v>
      </c>
      <c r="T881" s="11">
        <f t="shared" si="55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 s="6">
        <v>3780</v>
      </c>
      <c r="E882" s="6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7">
        <f t="shared" si="52"/>
        <v>2.9894179894179893E-2</v>
      </c>
      <c r="P882" s="9">
        <f t="shared" si="53"/>
        <v>14.125</v>
      </c>
      <c r="Q882" t="s">
        <v>8325</v>
      </c>
      <c r="R882" t="s">
        <v>8329</v>
      </c>
      <c r="S882" s="11">
        <f t="shared" si="54"/>
        <v>41179.32104166667</v>
      </c>
      <c r="T882" s="11">
        <f t="shared" si="55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 s="6">
        <v>3750</v>
      </c>
      <c r="E883" s="6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7">
        <f t="shared" si="52"/>
        <v>8.0000000000000002E-3</v>
      </c>
      <c r="P883" s="9">
        <f t="shared" si="53"/>
        <v>30</v>
      </c>
      <c r="Q883" t="s">
        <v>8325</v>
      </c>
      <c r="R883" t="s">
        <v>8329</v>
      </c>
      <c r="S883" s="11">
        <f t="shared" si="54"/>
        <v>40877.25099537037</v>
      </c>
      <c r="T883" s="11">
        <f t="shared" si="55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 s="6">
        <v>1500</v>
      </c>
      <c r="E884" s="6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7">
        <f t="shared" si="52"/>
        <v>0.20133333333333334</v>
      </c>
      <c r="P884" s="9">
        <f t="shared" si="53"/>
        <v>21.571428571428573</v>
      </c>
      <c r="Q884" t="s">
        <v>8325</v>
      </c>
      <c r="R884" t="s">
        <v>8329</v>
      </c>
      <c r="S884" s="11">
        <f t="shared" si="54"/>
        <v>40759.860532407409</v>
      </c>
      <c r="T884" s="11">
        <f t="shared" si="55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 s="6">
        <v>5000</v>
      </c>
      <c r="E885" s="6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7">
        <f t="shared" si="52"/>
        <v>0.4002</v>
      </c>
      <c r="P885" s="9">
        <f t="shared" si="53"/>
        <v>83.375</v>
      </c>
      <c r="Q885" t="s">
        <v>8325</v>
      </c>
      <c r="R885" t="s">
        <v>8329</v>
      </c>
      <c r="S885" s="11">
        <f t="shared" si="54"/>
        <v>42371.935590277775</v>
      </c>
      <c r="T885" s="11">
        <f t="shared" si="55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 s="6">
        <v>2000</v>
      </c>
      <c r="E886" s="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7">
        <f t="shared" si="52"/>
        <v>0.01</v>
      </c>
      <c r="P886" s="9">
        <f t="shared" si="53"/>
        <v>10</v>
      </c>
      <c r="Q886" t="s">
        <v>8325</v>
      </c>
      <c r="R886" t="s">
        <v>8329</v>
      </c>
      <c r="S886" s="11">
        <f t="shared" si="54"/>
        <v>40981.802615740737</v>
      </c>
      <c r="T886" s="11">
        <f t="shared" si="55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 s="6">
        <v>1000</v>
      </c>
      <c r="E887" s="6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7">
        <f t="shared" si="52"/>
        <v>0.75</v>
      </c>
      <c r="P887" s="9">
        <f t="shared" si="53"/>
        <v>35.714285714285715</v>
      </c>
      <c r="Q887" t="s">
        <v>8325</v>
      </c>
      <c r="R887" t="s">
        <v>8329</v>
      </c>
      <c r="S887" s="11">
        <f t="shared" si="54"/>
        <v>42713.941099537042</v>
      </c>
      <c r="T887" s="11">
        <f t="shared" si="55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 s="6">
        <v>500</v>
      </c>
      <c r="E888" s="6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7">
        <f t="shared" si="52"/>
        <v>0.41</v>
      </c>
      <c r="P888" s="9">
        <f t="shared" si="53"/>
        <v>29.285714285714285</v>
      </c>
      <c r="Q888" t="s">
        <v>8325</v>
      </c>
      <c r="R888" t="s">
        <v>8329</v>
      </c>
      <c r="S888" s="11">
        <f t="shared" si="54"/>
        <v>42603.870520833334</v>
      </c>
      <c r="T888" s="11">
        <f t="shared" si="55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 s="6">
        <v>1000</v>
      </c>
      <c r="E889" s="6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7">
        <f t="shared" si="52"/>
        <v>0</v>
      </c>
      <c r="P889" s="9" t="e">
        <f t="shared" si="53"/>
        <v>#DIV/0!</v>
      </c>
      <c r="Q889" t="s">
        <v>8325</v>
      </c>
      <c r="R889" t="s">
        <v>8329</v>
      </c>
      <c r="S889" s="11">
        <f t="shared" si="54"/>
        <v>41026.958969907406</v>
      </c>
      <c r="T889" s="11">
        <f t="shared" si="55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 s="6">
        <v>1000</v>
      </c>
      <c r="E890" s="6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7">
        <f t="shared" si="52"/>
        <v>7.1999999999999995E-2</v>
      </c>
      <c r="P890" s="9">
        <f t="shared" si="53"/>
        <v>18</v>
      </c>
      <c r="Q890" t="s">
        <v>8325</v>
      </c>
      <c r="R890" t="s">
        <v>8329</v>
      </c>
      <c r="S890" s="11">
        <f t="shared" si="54"/>
        <v>40751.753298611111</v>
      </c>
      <c r="T890" s="11">
        <f t="shared" si="55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 s="6">
        <v>25000</v>
      </c>
      <c r="E891" s="6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7">
        <f t="shared" si="52"/>
        <v>9.4412800000000005E-2</v>
      </c>
      <c r="P891" s="9">
        <f t="shared" si="53"/>
        <v>73.760000000000005</v>
      </c>
      <c r="Q891" t="s">
        <v>8325</v>
      </c>
      <c r="R891" t="s">
        <v>8329</v>
      </c>
      <c r="S891" s="11">
        <f t="shared" si="54"/>
        <v>41887.784062500003</v>
      </c>
      <c r="T891" s="11">
        <f t="shared" si="55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 s="6">
        <v>3000</v>
      </c>
      <c r="E892" s="6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7">
        <f t="shared" si="52"/>
        <v>4.1666666666666664E-2</v>
      </c>
      <c r="P892" s="9">
        <f t="shared" si="53"/>
        <v>31.25</v>
      </c>
      <c r="Q892" t="s">
        <v>8325</v>
      </c>
      <c r="R892" t="s">
        <v>8329</v>
      </c>
      <c r="S892" s="11">
        <f t="shared" si="54"/>
        <v>41569.698831018519</v>
      </c>
      <c r="T892" s="11">
        <f t="shared" si="55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 s="6">
        <v>8000</v>
      </c>
      <c r="E893" s="6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7">
        <f t="shared" si="52"/>
        <v>3.2500000000000001E-2</v>
      </c>
      <c r="P893" s="9">
        <f t="shared" si="53"/>
        <v>28.888888888888889</v>
      </c>
      <c r="Q893" t="s">
        <v>8325</v>
      </c>
      <c r="R893" t="s">
        <v>8329</v>
      </c>
      <c r="S893" s="11">
        <f t="shared" si="54"/>
        <v>41842.031597222223</v>
      </c>
      <c r="T893" s="11">
        <f t="shared" si="55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 s="6">
        <v>6000</v>
      </c>
      <c r="E894" s="6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7">
        <f t="shared" si="52"/>
        <v>0.40749999999999997</v>
      </c>
      <c r="P894" s="9">
        <f t="shared" si="53"/>
        <v>143.8235294117647</v>
      </c>
      <c r="Q894" t="s">
        <v>8325</v>
      </c>
      <c r="R894" t="s">
        <v>8329</v>
      </c>
      <c r="S894" s="11">
        <f t="shared" si="54"/>
        <v>40304.20003472222</v>
      </c>
      <c r="T894" s="11">
        <f t="shared" si="55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 s="6">
        <v>2000</v>
      </c>
      <c r="E895" s="6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7">
        <f t="shared" si="52"/>
        <v>0.1</v>
      </c>
      <c r="P895" s="9">
        <f t="shared" si="53"/>
        <v>40</v>
      </c>
      <c r="Q895" t="s">
        <v>8325</v>
      </c>
      <c r="R895" t="s">
        <v>8329</v>
      </c>
      <c r="S895" s="11">
        <f t="shared" si="54"/>
        <v>42065.897719907407</v>
      </c>
      <c r="T895" s="11">
        <f t="shared" si="55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 s="6">
        <v>20000</v>
      </c>
      <c r="E896" s="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7">
        <f t="shared" si="52"/>
        <v>0.39169999999999999</v>
      </c>
      <c r="P896" s="9">
        <f t="shared" si="53"/>
        <v>147.81132075471697</v>
      </c>
      <c r="Q896" t="s">
        <v>8325</v>
      </c>
      <c r="R896" t="s">
        <v>8329</v>
      </c>
      <c r="S896" s="11">
        <f t="shared" si="54"/>
        <v>42496.981597222228</v>
      </c>
      <c r="T896" s="11">
        <f t="shared" si="55"/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 s="6">
        <v>8000</v>
      </c>
      <c r="E897" s="6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7">
        <f t="shared" si="52"/>
        <v>2.4375000000000001E-2</v>
      </c>
      <c r="P897" s="9">
        <f t="shared" si="53"/>
        <v>27.857142857142858</v>
      </c>
      <c r="Q897" t="s">
        <v>8325</v>
      </c>
      <c r="R897" t="s">
        <v>8329</v>
      </c>
      <c r="S897" s="11">
        <f t="shared" si="54"/>
        <v>40431.127650462964</v>
      </c>
      <c r="T897" s="11">
        <f t="shared" si="55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 s="6">
        <v>8000</v>
      </c>
      <c r="E898" s="6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7">
        <f t="shared" si="52"/>
        <v>0.4</v>
      </c>
      <c r="P898" s="9">
        <f t="shared" si="53"/>
        <v>44.444444444444443</v>
      </c>
      <c r="Q898" t="s">
        <v>8325</v>
      </c>
      <c r="R898" t="s">
        <v>8329</v>
      </c>
      <c r="S898" s="11">
        <f t="shared" si="54"/>
        <v>42218.872986111113</v>
      </c>
      <c r="T898" s="11">
        <f t="shared" si="55"/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 s="6">
        <v>3000</v>
      </c>
      <c r="E899" s="6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7">
        <f t="shared" ref="O899:O962" si="56">E899/D899</f>
        <v>0</v>
      </c>
      <c r="P899" s="9" t="e">
        <f t="shared" ref="P899:P962" si="57">E899/L899</f>
        <v>#DIV/0!</v>
      </c>
      <c r="Q899" t="s">
        <v>8325</v>
      </c>
      <c r="R899" t="s">
        <v>8329</v>
      </c>
      <c r="S899" s="11">
        <f t="shared" ref="S899:S962" si="58">(((J899/60)/60)/24)+DATE(1970,1,1)</f>
        <v>41211.688750000001</v>
      </c>
      <c r="T899" s="11">
        <f t="shared" ref="T899:T962" si="59">(((I899/60)/60)/24)+DATE(1970,1,1)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 s="6">
        <v>2500</v>
      </c>
      <c r="E900" s="6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7">
        <f t="shared" si="56"/>
        <v>2.8000000000000001E-2</v>
      </c>
      <c r="P900" s="9">
        <f t="shared" si="57"/>
        <v>35</v>
      </c>
      <c r="Q900" t="s">
        <v>8325</v>
      </c>
      <c r="R900" t="s">
        <v>8329</v>
      </c>
      <c r="S900" s="11">
        <f t="shared" si="58"/>
        <v>40878.758217592593</v>
      </c>
      <c r="T900" s="11">
        <f t="shared" si="59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 s="6">
        <v>750</v>
      </c>
      <c r="E901" s="6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7">
        <f t="shared" si="56"/>
        <v>0.37333333333333335</v>
      </c>
      <c r="P901" s="9">
        <f t="shared" si="57"/>
        <v>35</v>
      </c>
      <c r="Q901" t="s">
        <v>8325</v>
      </c>
      <c r="R901" t="s">
        <v>8329</v>
      </c>
      <c r="S901" s="11">
        <f t="shared" si="58"/>
        <v>40646.099097222221</v>
      </c>
      <c r="T901" s="11">
        <f t="shared" si="59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 s="6">
        <v>5000</v>
      </c>
      <c r="E902" s="6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7">
        <f t="shared" si="56"/>
        <v>4.1999999999999997E-3</v>
      </c>
      <c r="P902" s="9">
        <f t="shared" si="57"/>
        <v>10.5</v>
      </c>
      <c r="Q902" t="s">
        <v>8325</v>
      </c>
      <c r="R902" t="s">
        <v>8328</v>
      </c>
      <c r="S902" s="11">
        <f t="shared" si="58"/>
        <v>42429.84956018519</v>
      </c>
      <c r="T902" s="11">
        <f t="shared" si="59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 s="6">
        <v>6500</v>
      </c>
      <c r="E903" s="6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7">
        <f t="shared" si="56"/>
        <v>0</v>
      </c>
      <c r="P903" s="9" t="e">
        <f t="shared" si="57"/>
        <v>#DIV/0!</v>
      </c>
      <c r="Q903" t="s">
        <v>8325</v>
      </c>
      <c r="R903" t="s">
        <v>8328</v>
      </c>
      <c r="S903" s="11">
        <f t="shared" si="58"/>
        <v>40291.81150462963</v>
      </c>
      <c r="T903" s="11">
        <f t="shared" si="59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 s="6">
        <v>30000</v>
      </c>
      <c r="E904" s="6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7">
        <f t="shared" si="56"/>
        <v>3.0000000000000001E-3</v>
      </c>
      <c r="P904" s="9">
        <f t="shared" si="57"/>
        <v>30</v>
      </c>
      <c r="Q904" t="s">
        <v>8325</v>
      </c>
      <c r="R904" t="s">
        <v>8328</v>
      </c>
      <c r="S904" s="11">
        <f t="shared" si="58"/>
        <v>41829.965532407405</v>
      </c>
      <c r="T904" s="11">
        <f t="shared" si="59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 s="6">
        <v>5000</v>
      </c>
      <c r="E905" s="6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7">
        <f t="shared" si="56"/>
        <v>3.2000000000000001E-2</v>
      </c>
      <c r="P905" s="9">
        <f t="shared" si="57"/>
        <v>40</v>
      </c>
      <c r="Q905" t="s">
        <v>8325</v>
      </c>
      <c r="R905" t="s">
        <v>8328</v>
      </c>
      <c r="S905" s="11">
        <f t="shared" si="58"/>
        <v>41149.796064814815</v>
      </c>
      <c r="T905" s="11">
        <f t="shared" si="59"/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 s="6">
        <v>50000</v>
      </c>
      <c r="E906" s="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7">
        <f t="shared" si="56"/>
        <v>3.0200000000000001E-3</v>
      </c>
      <c r="P906" s="9">
        <f t="shared" si="57"/>
        <v>50.333333333333336</v>
      </c>
      <c r="Q906" t="s">
        <v>8325</v>
      </c>
      <c r="R906" t="s">
        <v>8328</v>
      </c>
      <c r="S906" s="11">
        <f t="shared" si="58"/>
        <v>42342.080289351856</v>
      </c>
      <c r="T906" s="11">
        <f t="shared" si="59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 s="6">
        <v>6500</v>
      </c>
      <c r="E907" s="6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7">
        <f t="shared" si="56"/>
        <v>3.0153846153846153E-2</v>
      </c>
      <c r="P907" s="9">
        <f t="shared" si="57"/>
        <v>32.666666666666664</v>
      </c>
      <c r="Q907" t="s">
        <v>8325</v>
      </c>
      <c r="R907" t="s">
        <v>8328</v>
      </c>
      <c r="S907" s="11">
        <f t="shared" si="58"/>
        <v>40507.239884259259</v>
      </c>
      <c r="T907" s="11">
        <f t="shared" si="59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 s="6">
        <v>15000</v>
      </c>
      <c r="E908" s="6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7">
        <f t="shared" si="56"/>
        <v>0</v>
      </c>
      <c r="P908" s="9" t="e">
        <f t="shared" si="57"/>
        <v>#DIV/0!</v>
      </c>
      <c r="Q908" t="s">
        <v>8325</v>
      </c>
      <c r="R908" t="s">
        <v>8328</v>
      </c>
      <c r="S908" s="11">
        <f t="shared" si="58"/>
        <v>41681.189699074072</v>
      </c>
      <c r="T908" s="11">
        <f t="shared" si="59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 s="6">
        <v>2900</v>
      </c>
      <c r="E909" s="6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7">
        <f t="shared" si="56"/>
        <v>0</v>
      </c>
      <c r="P909" s="9" t="e">
        <f t="shared" si="57"/>
        <v>#DIV/0!</v>
      </c>
      <c r="Q909" t="s">
        <v>8325</v>
      </c>
      <c r="R909" t="s">
        <v>8328</v>
      </c>
      <c r="S909" s="11">
        <f t="shared" si="58"/>
        <v>40767.192395833335</v>
      </c>
      <c r="T909" s="11">
        <f t="shared" si="59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 s="6">
        <v>2500</v>
      </c>
      <c r="E910" s="6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7">
        <f t="shared" si="56"/>
        <v>0</v>
      </c>
      <c r="P910" s="9" t="e">
        <f t="shared" si="57"/>
        <v>#DIV/0!</v>
      </c>
      <c r="Q910" t="s">
        <v>8325</v>
      </c>
      <c r="R910" t="s">
        <v>8328</v>
      </c>
      <c r="S910" s="11">
        <f t="shared" si="58"/>
        <v>40340.801562499997</v>
      </c>
      <c r="T910" s="11">
        <f t="shared" si="59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 s="6">
        <v>16000</v>
      </c>
      <c r="E911" s="6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7">
        <f t="shared" si="56"/>
        <v>3.2500000000000001E-2</v>
      </c>
      <c r="P911" s="9">
        <f t="shared" si="57"/>
        <v>65</v>
      </c>
      <c r="Q911" t="s">
        <v>8325</v>
      </c>
      <c r="R911" t="s">
        <v>8328</v>
      </c>
      <c r="S911" s="11">
        <f t="shared" si="58"/>
        <v>41081.69027777778</v>
      </c>
      <c r="T911" s="11">
        <f t="shared" si="59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6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7">
        <f t="shared" si="56"/>
        <v>0.22363636363636363</v>
      </c>
      <c r="P912" s="9">
        <f t="shared" si="57"/>
        <v>24.6</v>
      </c>
      <c r="Q912" t="s">
        <v>8325</v>
      </c>
      <c r="R912" t="s">
        <v>8328</v>
      </c>
      <c r="S912" s="11">
        <f t="shared" si="58"/>
        <v>42737.545358796298</v>
      </c>
      <c r="T912" s="11">
        <f t="shared" si="59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 s="6">
        <v>100000</v>
      </c>
      <c r="E913" s="6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7">
        <f t="shared" si="56"/>
        <v>0</v>
      </c>
      <c r="P913" s="9" t="e">
        <f t="shared" si="57"/>
        <v>#DIV/0!</v>
      </c>
      <c r="Q913" t="s">
        <v>8325</v>
      </c>
      <c r="R913" t="s">
        <v>8328</v>
      </c>
      <c r="S913" s="11">
        <f t="shared" si="58"/>
        <v>41642.005150462966</v>
      </c>
      <c r="T913" s="11">
        <f t="shared" si="59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 s="6">
        <v>3500</v>
      </c>
      <c r="E914" s="6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7">
        <f t="shared" si="56"/>
        <v>8.5714285714285719E-3</v>
      </c>
      <c r="P914" s="9">
        <f t="shared" si="57"/>
        <v>15</v>
      </c>
      <c r="Q914" t="s">
        <v>8325</v>
      </c>
      <c r="R914" t="s">
        <v>8328</v>
      </c>
      <c r="S914" s="11">
        <f t="shared" si="58"/>
        <v>41194.109340277777</v>
      </c>
      <c r="T914" s="11">
        <f t="shared" si="59"/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 s="6">
        <v>30000</v>
      </c>
      <c r="E915" s="6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7">
        <f t="shared" si="56"/>
        <v>6.6066666666666662E-2</v>
      </c>
      <c r="P915" s="9">
        <f t="shared" si="57"/>
        <v>82.583333333333329</v>
      </c>
      <c r="Q915" t="s">
        <v>8325</v>
      </c>
      <c r="R915" t="s">
        <v>8328</v>
      </c>
      <c r="S915" s="11">
        <f t="shared" si="58"/>
        <v>41004.139108796298</v>
      </c>
      <c r="T915" s="11">
        <f t="shared" si="59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 s="6">
        <v>1500</v>
      </c>
      <c r="E916" s="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7">
        <f t="shared" si="56"/>
        <v>0</v>
      </c>
      <c r="P916" s="9" t="e">
        <f t="shared" si="57"/>
        <v>#DIV/0!</v>
      </c>
      <c r="Q916" t="s">
        <v>8325</v>
      </c>
      <c r="R916" t="s">
        <v>8328</v>
      </c>
      <c r="S916" s="11">
        <f t="shared" si="58"/>
        <v>41116.763275462967</v>
      </c>
      <c r="T916" s="11">
        <f t="shared" si="59"/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 s="6">
        <v>6500</v>
      </c>
      <c r="E917" s="6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7">
        <f t="shared" si="56"/>
        <v>5.7692307692307696E-2</v>
      </c>
      <c r="P917" s="9">
        <f t="shared" si="57"/>
        <v>41.666666666666664</v>
      </c>
      <c r="Q917" t="s">
        <v>8325</v>
      </c>
      <c r="R917" t="s">
        <v>8328</v>
      </c>
      <c r="S917" s="11">
        <f t="shared" si="58"/>
        <v>40937.679560185185</v>
      </c>
      <c r="T917" s="11">
        <f t="shared" si="59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 s="6">
        <v>3300</v>
      </c>
      <c r="E918" s="6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7">
        <f t="shared" si="56"/>
        <v>0</v>
      </c>
      <c r="P918" s="9" t="e">
        <f t="shared" si="57"/>
        <v>#DIV/0!</v>
      </c>
      <c r="Q918" t="s">
        <v>8325</v>
      </c>
      <c r="R918" t="s">
        <v>8328</v>
      </c>
      <c r="S918" s="11">
        <f t="shared" si="58"/>
        <v>40434.853402777779</v>
      </c>
      <c r="T918" s="11">
        <f t="shared" si="59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 s="6">
        <v>5000</v>
      </c>
      <c r="E919" s="6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7">
        <f t="shared" si="56"/>
        <v>6.0000000000000001E-3</v>
      </c>
      <c r="P919" s="9">
        <f t="shared" si="57"/>
        <v>30</v>
      </c>
      <c r="Q919" t="s">
        <v>8325</v>
      </c>
      <c r="R919" t="s">
        <v>8328</v>
      </c>
      <c r="S919" s="11">
        <f t="shared" si="58"/>
        <v>41802.94363425926</v>
      </c>
      <c r="T919" s="11">
        <f t="shared" si="59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6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7">
        <f t="shared" si="56"/>
        <v>5.0256410256410255E-2</v>
      </c>
      <c r="P920" s="9">
        <f t="shared" si="57"/>
        <v>19.600000000000001</v>
      </c>
      <c r="Q920" t="s">
        <v>8325</v>
      </c>
      <c r="R920" t="s">
        <v>8328</v>
      </c>
      <c r="S920" s="11">
        <f t="shared" si="58"/>
        <v>41944.916215277779</v>
      </c>
      <c r="T920" s="11">
        <f t="shared" si="59"/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 s="6">
        <v>20000</v>
      </c>
      <c r="E921" s="6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7">
        <f t="shared" si="56"/>
        <v>5.0000000000000001E-3</v>
      </c>
      <c r="P921" s="9">
        <f t="shared" si="57"/>
        <v>100</v>
      </c>
      <c r="Q921" t="s">
        <v>8325</v>
      </c>
      <c r="R921" t="s">
        <v>8328</v>
      </c>
      <c r="S921" s="11">
        <f t="shared" si="58"/>
        <v>41227.641724537039</v>
      </c>
      <c r="T921" s="11">
        <f t="shared" si="59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 s="6">
        <v>5500</v>
      </c>
      <c r="E922" s="6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7">
        <f t="shared" si="56"/>
        <v>0</v>
      </c>
      <c r="P922" s="9" t="e">
        <f t="shared" si="57"/>
        <v>#DIV/0!</v>
      </c>
      <c r="Q922" t="s">
        <v>8325</v>
      </c>
      <c r="R922" t="s">
        <v>8328</v>
      </c>
      <c r="S922" s="11">
        <f t="shared" si="58"/>
        <v>41562.67155092593</v>
      </c>
      <c r="T922" s="11">
        <f t="shared" si="59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 s="6">
        <v>15000</v>
      </c>
      <c r="E923" s="6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7">
        <f t="shared" si="56"/>
        <v>0.309</v>
      </c>
      <c r="P923" s="9">
        <f t="shared" si="57"/>
        <v>231.75</v>
      </c>
      <c r="Q923" t="s">
        <v>8325</v>
      </c>
      <c r="R923" t="s">
        <v>8328</v>
      </c>
      <c r="S923" s="11">
        <f t="shared" si="58"/>
        <v>40847.171018518515</v>
      </c>
      <c r="T923" s="11">
        <f t="shared" si="59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 s="6">
        <v>27000</v>
      </c>
      <c r="E924" s="6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7">
        <f t="shared" si="56"/>
        <v>0.21037037037037037</v>
      </c>
      <c r="P924" s="9">
        <f t="shared" si="57"/>
        <v>189.33333333333334</v>
      </c>
      <c r="Q924" t="s">
        <v>8325</v>
      </c>
      <c r="R924" t="s">
        <v>8328</v>
      </c>
      <c r="S924" s="11">
        <f t="shared" si="58"/>
        <v>41878.530011574076</v>
      </c>
      <c r="T924" s="11">
        <f t="shared" si="59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 s="6">
        <v>15000</v>
      </c>
      <c r="E925" s="6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7">
        <f t="shared" si="56"/>
        <v>2.1999999999999999E-2</v>
      </c>
      <c r="P925" s="9">
        <f t="shared" si="57"/>
        <v>55</v>
      </c>
      <c r="Q925" t="s">
        <v>8325</v>
      </c>
      <c r="R925" t="s">
        <v>8328</v>
      </c>
      <c r="S925" s="11">
        <f t="shared" si="58"/>
        <v>41934.959756944445</v>
      </c>
      <c r="T925" s="11">
        <f t="shared" si="59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 s="6">
        <v>3000</v>
      </c>
      <c r="E926" s="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7">
        <f t="shared" si="56"/>
        <v>0.109</v>
      </c>
      <c r="P926" s="9">
        <f t="shared" si="57"/>
        <v>21.8</v>
      </c>
      <c r="Q926" t="s">
        <v>8325</v>
      </c>
      <c r="R926" t="s">
        <v>8328</v>
      </c>
      <c r="S926" s="11">
        <f t="shared" si="58"/>
        <v>41288.942928240744</v>
      </c>
      <c r="T926" s="11">
        <f t="shared" si="59"/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 s="6">
        <v>6000</v>
      </c>
      <c r="E927" s="6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7">
        <f t="shared" si="56"/>
        <v>2.6666666666666668E-2</v>
      </c>
      <c r="P927" s="9">
        <f t="shared" si="57"/>
        <v>32</v>
      </c>
      <c r="Q927" t="s">
        <v>8325</v>
      </c>
      <c r="R927" t="s">
        <v>8328</v>
      </c>
      <c r="S927" s="11">
        <f t="shared" si="58"/>
        <v>41575.880914351852</v>
      </c>
      <c r="T927" s="11">
        <f t="shared" si="59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 s="6">
        <v>7000</v>
      </c>
      <c r="E928" s="6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7">
        <f t="shared" si="56"/>
        <v>0</v>
      </c>
      <c r="P928" s="9" t="e">
        <f t="shared" si="57"/>
        <v>#DIV/0!</v>
      </c>
      <c r="Q928" t="s">
        <v>8325</v>
      </c>
      <c r="R928" t="s">
        <v>8328</v>
      </c>
      <c r="S928" s="11">
        <f t="shared" si="58"/>
        <v>40338.02002314815</v>
      </c>
      <c r="T928" s="11">
        <f t="shared" si="59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 s="6">
        <v>20000</v>
      </c>
      <c r="E929" s="6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7">
        <f t="shared" si="56"/>
        <v>0</v>
      </c>
      <c r="P929" s="9" t="e">
        <f t="shared" si="57"/>
        <v>#DIV/0!</v>
      </c>
      <c r="Q929" t="s">
        <v>8325</v>
      </c>
      <c r="R929" t="s">
        <v>8328</v>
      </c>
      <c r="S929" s="11">
        <f t="shared" si="58"/>
        <v>41013.822858796295</v>
      </c>
      <c r="T929" s="11">
        <f t="shared" si="59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 s="6">
        <v>14500</v>
      </c>
      <c r="E930" s="6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7">
        <f t="shared" si="56"/>
        <v>0.10862068965517241</v>
      </c>
      <c r="P930" s="9">
        <f t="shared" si="57"/>
        <v>56.25</v>
      </c>
      <c r="Q930" t="s">
        <v>8325</v>
      </c>
      <c r="R930" t="s">
        <v>8328</v>
      </c>
      <c r="S930" s="11">
        <f t="shared" si="58"/>
        <v>41180.86241898148</v>
      </c>
      <c r="T930" s="11">
        <f t="shared" si="59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 s="6">
        <v>500</v>
      </c>
      <c r="E931" s="6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7">
        <f t="shared" si="56"/>
        <v>0</v>
      </c>
      <c r="P931" s="9" t="e">
        <f t="shared" si="57"/>
        <v>#DIV/0!</v>
      </c>
      <c r="Q931" t="s">
        <v>8325</v>
      </c>
      <c r="R931" t="s">
        <v>8328</v>
      </c>
      <c r="S931" s="11">
        <f t="shared" si="58"/>
        <v>40978.238067129627</v>
      </c>
      <c r="T931" s="11">
        <f t="shared" si="59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 s="6">
        <v>900</v>
      </c>
      <c r="E932" s="6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7">
        <f t="shared" si="56"/>
        <v>0.38333333333333336</v>
      </c>
      <c r="P932" s="9">
        <f t="shared" si="57"/>
        <v>69</v>
      </c>
      <c r="Q932" t="s">
        <v>8325</v>
      </c>
      <c r="R932" t="s">
        <v>8328</v>
      </c>
      <c r="S932" s="11">
        <f t="shared" si="58"/>
        <v>40312.915578703702</v>
      </c>
      <c r="T932" s="11">
        <f t="shared" si="59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6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7">
        <f t="shared" si="56"/>
        <v>6.5500000000000003E-2</v>
      </c>
      <c r="P933" s="9">
        <f t="shared" si="57"/>
        <v>18.714285714285715</v>
      </c>
      <c r="Q933" t="s">
        <v>8325</v>
      </c>
      <c r="R933" t="s">
        <v>8328</v>
      </c>
      <c r="S933" s="11">
        <f t="shared" si="58"/>
        <v>41680.359976851854</v>
      </c>
      <c r="T933" s="11">
        <f t="shared" si="59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 s="6">
        <v>9500</v>
      </c>
      <c r="E934" s="6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7">
        <f t="shared" si="56"/>
        <v>0.14536842105263159</v>
      </c>
      <c r="P934" s="9">
        <f t="shared" si="57"/>
        <v>46.033333333333331</v>
      </c>
      <c r="Q934" t="s">
        <v>8325</v>
      </c>
      <c r="R934" t="s">
        <v>8328</v>
      </c>
      <c r="S934" s="11">
        <f t="shared" si="58"/>
        <v>41310.969270833331</v>
      </c>
      <c r="T934" s="11">
        <f t="shared" si="59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 s="6">
        <v>2000</v>
      </c>
      <c r="E935" s="6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7">
        <f t="shared" si="56"/>
        <v>0.06</v>
      </c>
      <c r="P935" s="9">
        <f t="shared" si="57"/>
        <v>60</v>
      </c>
      <c r="Q935" t="s">
        <v>8325</v>
      </c>
      <c r="R935" t="s">
        <v>8328</v>
      </c>
      <c r="S935" s="11">
        <f t="shared" si="58"/>
        <v>41711.169085648151</v>
      </c>
      <c r="T935" s="11">
        <f t="shared" si="59"/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 s="6">
        <v>5000</v>
      </c>
      <c r="E936" s="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7">
        <f t="shared" si="56"/>
        <v>0.30399999999999999</v>
      </c>
      <c r="P936" s="9">
        <f t="shared" si="57"/>
        <v>50.666666666666664</v>
      </c>
      <c r="Q936" t="s">
        <v>8325</v>
      </c>
      <c r="R936" t="s">
        <v>8328</v>
      </c>
      <c r="S936" s="11">
        <f t="shared" si="58"/>
        <v>41733.737083333333</v>
      </c>
      <c r="T936" s="11">
        <f t="shared" si="59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 s="6">
        <v>3500</v>
      </c>
      <c r="E937" s="6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7">
        <f t="shared" si="56"/>
        <v>1.4285714285714285E-2</v>
      </c>
      <c r="P937" s="9">
        <f t="shared" si="57"/>
        <v>25</v>
      </c>
      <c r="Q937" t="s">
        <v>8325</v>
      </c>
      <c r="R937" t="s">
        <v>8328</v>
      </c>
      <c r="S937" s="11">
        <f t="shared" si="58"/>
        <v>42368.333668981482</v>
      </c>
      <c r="T937" s="11">
        <f t="shared" si="59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 s="6">
        <v>1400</v>
      </c>
      <c r="E938" s="6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7">
        <f t="shared" si="56"/>
        <v>0</v>
      </c>
      <c r="P938" s="9" t="e">
        <f t="shared" si="57"/>
        <v>#DIV/0!</v>
      </c>
      <c r="Q938" t="s">
        <v>8325</v>
      </c>
      <c r="R938" t="s">
        <v>8328</v>
      </c>
      <c r="S938" s="11">
        <f t="shared" si="58"/>
        <v>40883.024178240739</v>
      </c>
      <c r="T938" s="11">
        <f t="shared" si="59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 s="6">
        <v>3500</v>
      </c>
      <c r="E939" s="6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7">
        <f t="shared" si="56"/>
        <v>1.1428571428571429E-2</v>
      </c>
      <c r="P939" s="9">
        <f t="shared" si="57"/>
        <v>20</v>
      </c>
      <c r="Q939" t="s">
        <v>8325</v>
      </c>
      <c r="R939" t="s">
        <v>8328</v>
      </c>
      <c r="S939" s="11">
        <f t="shared" si="58"/>
        <v>41551.798113425924</v>
      </c>
      <c r="T939" s="11">
        <f t="shared" si="59"/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 s="6">
        <v>7000</v>
      </c>
      <c r="E940" s="6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7">
        <f t="shared" si="56"/>
        <v>3.5714285714285713E-3</v>
      </c>
      <c r="P940" s="9">
        <f t="shared" si="57"/>
        <v>25</v>
      </c>
      <c r="Q940" t="s">
        <v>8325</v>
      </c>
      <c r="R940" t="s">
        <v>8328</v>
      </c>
      <c r="S940" s="11">
        <f t="shared" si="58"/>
        <v>41124.479722222226</v>
      </c>
      <c r="T940" s="11">
        <f t="shared" si="59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 s="6">
        <v>2750</v>
      </c>
      <c r="E941" s="6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7">
        <f t="shared" si="56"/>
        <v>1.4545454545454545E-2</v>
      </c>
      <c r="P941" s="9">
        <f t="shared" si="57"/>
        <v>20</v>
      </c>
      <c r="Q941" t="s">
        <v>8325</v>
      </c>
      <c r="R941" t="s">
        <v>8328</v>
      </c>
      <c r="S941" s="11">
        <f t="shared" si="58"/>
        <v>41416.763171296298</v>
      </c>
      <c r="T941" s="11">
        <f t="shared" si="59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 s="6">
        <v>9000</v>
      </c>
      <c r="E942" s="6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7">
        <f t="shared" si="56"/>
        <v>0.17155555555555554</v>
      </c>
      <c r="P942" s="9">
        <f t="shared" si="57"/>
        <v>110.28571428571429</v>
      </c>
      <c r="Q942" t="s">
        <v>8319</v>
      </c>
      <c r="R942" t="s">
        <v>8321</v>
      </c>
      <c r="S942" s="11">
        <f t="shared" si="58"/>
        <v>42182.008402777778</v>
      </c>
      <c r="T942" s="11">
        <f t="shared" si="59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 s="6">
        <v>50000</v>
      </c>
      <c r="E943" s="6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7">
        <f t="shared" si="56"/>
        <v>2.3220000000000001E-2</v>
      </c>
      <c r="P943" s="9">
        <f t="shared" si="57"/>
        <v>37.451612903225808</v>
      </c>
      <c r="Q943" t="s">
        <v>8319</v>
      </c>
      <c r="R943" t="s">
        <v>8321</v>
      </c>
      <c r="S943" s="11">
        <f t="shared" si="58"/>
        <v>42746.096585648149</v>
      </c>
      <c r="T943" s="11">
        <f t="shared" si="59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 s="6">
        <v>7500</v>
      </c>
      <c r="E944" s="6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7">
        <f t="shared" si="56"/>
        <v>8.9066666666666669E-2</v>
      </c>
      <c r="P944" s="9">
        <f t="shared" si="57"/>
        <v>41.75</v>
      </c>
      <c r="Q944" t="s">
        <v>8319</v>
      </c>
      <c r="R944" t="s">
        <v>8321</v>
      </c>
      <c r="S944" s="11">
        <f t="shared" si="58"/>
        <v>42382.843287037031</v>
      </c>
      <c r="T944" s="11">
        <f t="shared" si="59"/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 s="6">
        <v>3000</v>
      </c>
      <c r="E945" s="6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7">
        <f t="shared" si="56"/>
        <v>9.633333333333334E-2</v>
      </c>
      <c r="P945" s="9">
        <f t="shared" si="57"/>
        <v>24.083333333333332</v>
      </c>
      <c r="Q945" t="s">
        <v>8319</v>
      </c>
      <c r="R945" t="s">
        <v>8321</v>
      </c>
      <c r="S945" s="11">
        <f t="shared" si="58"/>
        <v>42673.66788194445</v>
      </c>
      <c r="T945" s="11">
        <f t="shared" si="59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 s="6">
        <v>50000</v>
      </c>
      <c r="E946" s="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7">
        <f t="shared" si="56"/>
        <v>0.13325999999999999</v>
      </c>
      <c r="P946" s="9">
        <f t="shared" si="57"/>
        <v>69.40625</v>
      </c>
      <c r="Q946" t="s">
        <v>8319</v>
      </c>
      <c r="R946" t="s">
        <v>8321</v>
      </c>
      <c r="S946" s="11">
        <f t="shared" si="58"/>
        <v>42444.583912037036</v>
      </c>
      <c r="T946" s="11">
        <f t="shared" si="59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 s="6">
        <v>100000</v>
      </c>
      <c r="E947" s="6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7">
        <f t="shared" si="56"/>
        <v>2.4840000000000001E-2</v>
      </c>
      <c r="P947" s="9">
        <f t="shared" si="57"/>
        <v>155.25</v>
      </c>
      <c r="Q947" t="s">
        <v>8319</v>
      </c>
      <c r="R947" t="s">
        <v>8321</v>
      </c>
      <c r="S947" s="11">
        <f t="shared" si="58"/>
        <v>42732.872986111113</v>
      </c>
      <c r="T947" s="11">
        <f t="shared" si="59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 s="6">
        <v>15000</v>
      </c>
      <c r="E948" s="6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7">
        <f t="shared" si="56"/>
        <v>1.9066666666666666E-2</v>
      </c>
      <c r="P948" s="9">
        <f t="shared" si="57"/>
        <v>57.2</v>
      </c>
      <c r="Q948" t="s">
        <v>8319</v>
      </c>
      <c r="R948" t="s">
        <v>8321</v>
      </c>
      <c r="S948" s="11">
        <f t="shared" si="58"/>
        <v>42592.750555555554</v>
      </c>
      <c r="T948" s="11">
        <f t="shared" si="59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 s="6">
        <v>850</v>
      </c>
      <c r="E949" s="6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7">
        <f t="shared" si="56"/>
        <v>0</v>
      </c>
      <c r="P949" s="9" t="e">
        <f t="shared" si="57"/>
        <v>#DIV/0!</v>
      </c>
      <c r="Q949" t="s">
        <v>8319</v>
      </c>
      <c r="R949" t="s">
        <v>8321</v>
      </c>
      <c r="S949" s="11">
        <f t="shared" si="58"/>
        <v>42491.781319444446</v>
      </c>
      <c r="T949" s="11">
        <f t="shared" si="59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 s="6">
        <v>4000</v>
      </c>
      <c r="E950" s="6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7">
        <f t="shared" si="56"/>
        <v>0.12</v>
      </c>
      <c r="P950" s="9">
        <f t="shared" si="57"/>
        <v>60</v>
      </c>
      <c r="Q950" t="s">
        <v>8319</v>
      </c>
      <c r="R950" t="s">
        <v>8321</v>
      </c>
      <c r="S950" s="11">
        <f t="shared" si="58"/>
        <v>42411.828287037039</v>
      </c>
      <c r="T950" s="11">
        <f t="shared" si="59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 s="6">
        <v>20000</v>
      </c>
      <c r="E951" s="6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7">
        <f t="shared" si="56"/>
        <v>1.3650000000000001E-2</v>
      </c>
      <c r="P951" s="9">
        <f t="shared" si="57"/>
        <v>39</v>
      </c>
      <c r="Q951" t="s">
        <v>8319</v>
      </c>
      <c r="R951" t="s">
        <v>8321</v>
      </c>
      <c r="S951" s="11">
        <f t="shared" si="58"/>
        <v>42361.043703703705</v>
      </c>
      <c r="T951" s="11">
        <f t="shared" si="59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 s="6">
        <v>5000</v>
      </c>
      <c r="E952" s="6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7">
        <f t="shared" si="56"/>
        <v>0.28039999999999998</v>
      </c>
      <c r="P952" s="9">
        <f t="shared" si="57"/>
        <v>58.416666666666664</v>
      </c>
      <c r="Q952" t="s">
        <v>8319</v>
      </c>
      <c r="R952" t="s">
        <v>8321</v>
      </c>
      <c r="S952" s="11">
        <f t="shared" si="58"/>
        <v>42356.750706018516</v>
      </c>
      <c r="T952" s="11">
        <f t="shared" si="59"/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 s="6">
        <v>50000</v>
      </c>
      <c r="E953" s="6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7">
        <f t="shared" si="56"/>
        <v>0.38390000000000002</v>
      </c>
      <c r="P953" s="9">
        <f t="shared" si="57"/>
        <v>158.63636363636363</v>
      </c>
      <c r="Q953" t="s">
        <v>8319</v>
      </c>
      <c r="R953" t="s">
        <v>8321</v>
      </c>
      <c r="S953" s="11">
        <f t="shared" si="58"/>
        <v>42480.653611111105</v>
      </c>
      <c r="T953" s="11">
        <f t="shared" si="59"/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 s="6">
        <v>49000</v>
      </c>
      <c r="E954" s="6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7">
        <f t="shared" si="56"/>
        <v>0.39942857142857141</v>
      </c>
      <c r="P954" s="9">
        <f t="shared" si="57"/>
        <v>99.857142857142861</v>
      </c>
      <c r="Q954" t="s">
        <v>8319</v>
      </c>
      <c r="R954" t="s">
        <v>8321</v>
      </c>
      <c r="S954" s="11">
        <f t="shared" si="58"/>
        <v>42662.613564814819</v>
      </c>
      <c r="T954" s="11">
        <f t="shared" si="59"/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 s="6">
        <v>15000</v>
      </c>
      <c r="E955" s="6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7">
        <f t="shared" si="56"/>
        <v>8.3999999999999995E-3</v>
      </c>
      <c r="P955" s="9">
        <f t="shared" si="57"/>
        <v>25.2</v>
      </c>
      <c r="Q955" t="s">
        <v>8319</v>
      </c>
      <c r="R955" t="s">
        <v>8321</v>
      </c>
      <c r="S955" s="11">
        <f t="shared" si="58"/>
        <v>41999.164340277777</v>
      </c>
      <c r="T955" s="11">
        <f t="shared" si="59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 s="6">
        <v>15000</v>
      </c>
      <c r="E956" s="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7">
        <f t="shared" si="56"/>
        <v>0.43406666666666666</v>
      </c>
      <c r="P956" s="9">
        <f t="shared" si="57"/>
        <v>89.191780821917803</v>
      </c>
      <c r="Q956" t="s">
        <v>8319</v>
      </c>
      <c r="R956" t="s">
        <v>8321</v>
      </c>
      <c r="S956" s="11">
        <f t="shared" si="58"/>
        <v>42194.833784722221</v>
      </c>
      <c r="T956" s="11">
        <f t="shared" si="59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 s="6">
        <v>300000</v>
      </c>
      <c r="E957" s="6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7">
        <f t="shared" si="56"/>
        <v>5.6613333333333335E-2</v>
      </c>
      <c r="P957" s="9">
        <f t="shared" si="57"/>
        <v>182.6236559139785</v>
      </c>
      <c r="Q957" t="s">
        <v>8319</v>
      </c>
      <c r="R957" t="s">
        <v>8321</v>
      </c>
      <c r="S957" s="11">
        <f t="shared" si="58"/>
        <v>42586.295138888891</v>
      </c>
      <c r="T957" s="11">
        <f t="shared" si="59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 s="6">
        <v>50000</v>
      </c>
      <c r="E958" s="6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7">
        <f t="shared" si="56"/>
        <v>1.7219999999999999E-2</v>
      </c>
      <c r="P958" s="9">
        <f t="shared" si="57"/>
        <v>50.647058823529413</v>
      </c>
      <c r="Q958" t="s">
        <v>8319</v>
      </c>
      <c r="R958" t="s">
        <v>8321</v>
      </c>
      <c r="S958" s="11">
        <f t="shared" si="58"/>
        <v>42060.913877314815</v>
      </c>
      <c r="T958" s="11">
        <f t="shared" si="59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 s="6">
        <v>12000</v>
      </c>
      <c r="E959" s="6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7">
        <f t="shared" si="56"/>
        <v>1.9416666666666665E-2</v>
      </c>
      <c r="P959" s="9">
        <f t="shared" si="57"/>
        <v>33.285714285714285</v>
      </c>
      <c r="Q959" t="s">
        <v>8319</v>
      </c>
      <c r="R959" t="s">
        <v>8321</v>
      </c>
      <c r="S959" s="11">
        <f t="shared" si="58"/>
        <v>42660.552465277782</v>
      </c>
      <c r="T959" s="11">
        <f t="shared" si="59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 s="6">
        <v>7777</v>
      </c>
      <c r="E960" s="6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7">
        <f t="shared" si="56"/>
        <v>0.11328275684711328</v>
      </c>
      <c r="P960" s="9">
        <f t="shared" si="57"/>
        <v>51.823529411764703</v>
      </c>
      <c r="Q960" t="s">
        <v>8319</v>
      </c>
      <c r="R960" t="s">
        <v>8321</v>
      </c>
      <c r="S960" s="11">
        <f t="shared" si="58"/>
        <v>42082.802812499998</v>
      </c>
      <c r="T960" s="11">
        <f t="shared" si="59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 s="6">
        <v>50000</v>
      </c>
      <c r="E961" s="6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7">
        <f t="shared" si="56"/>
        <v>0.3886</v>
      </c>
      <c r="P961" s="9">
        <f t="shared" si="57"/>
        <v>113.62573099415205</v>
      </c>
      <c r="Q961" t="s">
        <v>8319</v>
      </c>
      <c r="R961" t="s">
        <v>8321</v>
      </c>
      <c r="S961" s="11">
        <f t="shared" si="58"/>
        <v>41993.174363425926</v>
      </c>
      <c r="T961" s="11">
        <f t="shared" si="59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 s="6">
        <v>55650</v>
      </c>
      <c r="E962" s="6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7">
        <f t="shared" si="56"/>
        <v>0.46100628930817611</v>
      </c>
      <c r="P962" s="9">
        <f t="shared" si="57"/>
        <v>136.46276595744681</v>
      </c>
      <c r="Q962" t="s">
        <v>8319</v>
      </c>
      <c r="R962" t="s">
        <v>8321</v>
      </c>
      <c r="S962" s="11">
        <f t="shared" si="58"/>
        <v>42766.626793981486</v>
      </c>
      <c r="T962" s="11">
        <f t="shared" si="59"/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 s="6">
        <v>95000</v>
      </c>
      <c r="E963" s="6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7">
        <f t="shared" ref="O963:O1026" si="60">E963/D963</f>
        <v>0.42188421052631581</v>
      </c>
      <c r="P963" s="9">
        <f t="shared" ref="P963:P1026" si="61">E963/L963</f>
        <v>364.35454545454547</v>
      </c>
      <c r="Q963" t="s">
        <v>8319</v>
      </c>
      <c r="R963" t="s">
        <v>8321</v>
      </c>
      <c r="S963" s="11">
        <f t="shared" ref="S963:S1026" si="62">(((J963/60)/60)/24)+DATE(1970,1,1)</f>
        <v>42740.693692129629</v>
      </c>
      <c r="T963" s="11">
        <f t="shared" ref="T963:T1026" si="63">(((I963/60)/60)/24)+DATE(1970,1,1)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 s="6">
        <v>2500</v>
      </c>
      <c r="E964" s="6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7">
        <f t="shared" si="60"/>
        <v>0.2848</v>
      </c>
      <c r="P964" s="9">
        <f t="shared" si="61"/>
        <v>19.243243243243242</v>
      </c>
      <c r="Q964" t="s">
        <v>8319</v>
      </c>
      <c r="R964" t="s">
        <v>8321</v>
      </c>
      <c r="S964" s="11">
        <f t="shared" si="62"/>
        <v>42373.712418981479</v>
      </c>
      <c r="T964" s="11">
        <f t="shared" si="63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 s="6">
        <v>35000</v>
      </c>
      <c r="E965" s="6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7">
        <f t="shared" si="60"/>
        <v>1.0771428571428571E-2</v>
      </c>
      <c r="P965" s="9">
        <f t="shared" si="61"/>
        <v>41.888888888888886</v>
      </c>
      <c r="Q965" t="s">
        <v>8319</v>
      </c>
      <c r="R965" t="s">
        <v>8321</v>
      </c>
      <c r="S965" s="11">
        <f t="shared" si="62"/>
        <v>42625.635636574079</v>
      </c>
      <c r="T965" s="11">
        <f t="shared" si="63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 s="6">
        <v>110000</v>
      </c>
      <c r="E966" s="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7">
        <f t="shared" si="60"/>
        <v>7.9909090909090902E-3</v>
      </c>
      <c r="P966" s="9">
        <f t="shared" si="61"/>
        <v>30.310344827586206</v>
      </c>
      <c r="Q966" t="s">
        <v>8319</v>
      </c>
      <c r="R966" t="s">
        <v>8321</v>
      </c>
      <c r="S966" s="11">
        <f t="shared" si="62"/>
        <v>42208.628692129627</v>
      </c>
      <c r="T966" s="11">
        <f t="shared" si="63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 s="6">
        <v>25000</v>
      </c>
      <c r="E967" s="6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7">
        <f t="shared" si="60"/>
        <v>1.192E-2</v>
      </c>
      <c r="P967" s="9">
        <f t="shared" si="61"/>
        <v>49.666666666666664</v>
      </c>
      <c r="Q967" t="s">
        <v>8319</v>
      </c>
      <c r="R967" t="s">
        <v>8321</v>
      </c>
      <c r="S967" s="11">
        <f t="shared" si="62"/>
        <v>42637.016736111109</v>
      </c>
      <c r="T967" s="11">
        <f t="shared" si="63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 s="6">
        <v>12000</v>
      </c>
      <c r="E968" s="6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7">
        <f t="shared" si="60"/>
        <v>0.14799999999999999</v>
      </c>
      <c r="P968" s="9">
        <f t="shared" si="61"/>
        <v>59.2</v>
      </c>
      <c r="Q968" t="s">
        <v>8319</v>
      </c>
      <c r="R968" t="s">
        <v>8321</v>
      </c>
      <c r="S968" s="11">
        <f t="shared" si="62"/>
        <v>42619.635787037041</v>
      </c>
      <c r="T968" s="11">
        <f t="shared" si="63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 s="6">
        <v>20000</v>
      </c>
      <c r="E969" s="6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7">
        <f t="shared" si="60"/>
        <v>0.17810000000000001</v>
      </c>
      <c r="P969" s="9">
        <f t="shared" si="61"/>
        <v>43.97530864197531</v>
      </c>
      <c r="Q969" t="s">
        <v>8319</v>
      </c>
      <c r="R969" t="s">
        <v>8321</v>
      </c>
      <c r="S969" s="11">
        <f t="shared" si="62"/>
        <v>42422.254328703704</v>
      </c>
      <c r="T969" s="11">
        <f t="shared" si="63"/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 s="6">
        <v>8000</v>
      </c>
      <c r="E970" s="6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7">
        <f t="shared" si="60"/>
        <v>1.325E-2</v>
      </c>
      <c r="P970" s="9">
        <f t="shared" si="61"/>
        <v>26.5</v>
      </c>
      <c r="Q970" t="s">
        <v>8319</v>
      </c>
      <c r="R970" t="s">
        <v>8321</v>
      </c>
      <c r="S970" s="11">
        <f t="shared" si="62"/>
        <v>41836.847615740742</v>
      </c>
      <c r="T970" s="11">
        <f t="shared" si="63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 s="6">
        <v>30000</v>
      </c>
      <c r="E971" s="6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7">
        <f t="shared" si="60"/>
        <v>0.46666666666666667</v>
      </c>
      <c r="P971" s="9">
        <f t="shared" si="61"/>
        <v>1272.7272727272727</v>
      </c>
      <c r="Q971" t="s">
        <v>8319</v>
      </c>
      <c r="R971" t="s">
        <v>8321</v>
      </c>
      <c r="S971" s="11">
        <f t="shared" si="62"/>
        <v>42742.30332175926</v>
      </c>
      <c r="T971" s="11">
        <f t="shared" si="63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 s="6">
        <v>5000</v>
      </c>
      <c r="E972" s="6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7">
        <f t="shared" si="60"/>
        <v>0.4592</v>
      </c>
      <c r="P972" s="9">
        <f t="shared" si="61"/>
        <v>164</v>
      </c>
      <c r="Q972" t="s">
        <v>8319</v>
      </c>
      <c r="R972" t="s">
        <v>8321</v>
      </c>
      <c r="S972" s="11">
        <f t="shared" si="62"/>
        <v>42721.220520833333</v>
      </c>
      <c r="T972" s="11">
        <f t="shared" si="63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 s="6">
        <v>100000</v>
      </c>
      <c r="E973" s="6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7">
        <f t="shared" si="60"/>
        <v>2.2599999999999999E-3</v>
      </c>
      <c r="P973" s="9">
        <f t="shared" si="61"/>
        <v>45.2</v>
      </c>
      <c r="Q973" t="s">
        <v>8319</v>
      </c>
      <c r="R973" t="s">
        <v>8321</v>
      </c>
      <c r="S973" s="11">
        <f t="shared" si="62"/>
        <v>42111.709027777775</v>
      </c>
      <c r="T973" s="11">
        <f t="shared" si="63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 s="6">
        <v>20000</v>
      </c>
      <c r="E974" s="6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7">
        <f t="shared" si="60"/>
        <v>0.34625</v>
      </c>
      <c r="P974" s="9">
        <f t="shared" si="61"/>
        <v>153.88888888888889</v>
      </c>
      <c r="Q974" t="s">
        <v>8319</v>
      </c>
      <c r="R974" t="s">
        <v>8321</v>
      </c>
      <c r="S974" s="11">
        <f t="shared" si="62"/>
        <v>41856.865717592591</v>
      </c>
      <c r="T974" s="11">
        <f t="shared" si="63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 s="6">
        <v>20000</v>
      </c>
      <c r="E975" s="6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7">
        <f t="shared" si="60"/>
        <v>2.0549999999999999E-2</v>
      </c>
      <c r="P975" s="9">
        <f t="shared" si="61"/>
        <v>51.375</v>
      </c>
      <c r="Q975" t="s">
        <v>8319</v>
      </c>
      <c r="R975" t="s">
        <v>8321</v>
      </c>
      <c r="S975" s="11">
        <f t="shared" si="62"/>
        <v>42257.014965277776</v>
      </c>
      <c r="T975" s="11">
        <f t="shared" si="63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 s="6">
        <v>50000</v>
      </c>
      <c r="E976" s="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7">
        <f t="shared" si="60"/>
        <v>5.5999999999999999E-3</v>
      </c>
      <c r="P976" s="9">
        <f t="shared" si="61"/>
        <v>93.333333333333329</v>
      </c>
      <c r="Q976" t="s">
        <v>8319</v>
      </c>
      <c r="R976" t="s">
        <v>8321</v>
      </c>
      <c r="S976" s="11">
        <f t="shared" si="62"/>
        <v>42424.749490740738</v>
      </c>
      <c r="T976" s="11">
        <f t="shared" si="63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 s="6">
        <v>100000</v>
      </c>
      <c r="E977" s="6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7">
        <f t="shared" si="60"/>
        <v>2.6069999999999999E-2</v>
      </c>
      <c r="P977" s="9">
        <f t="shared" si="61"/>
        <v>108.625</v>
      </c>
      <c r="Q977" t="s">
        <v>8319</v>
      </c>
      <c r="R977" t="s">
        <v>8321</v>
      </c>
      <c r="S977" s="11">
        <f t="shared" si="62"/>
        <v>42489.696585648147</v>
      </c>
      <c r="T977" s="11">
        <f t="shared" si="63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 s="6">
        <v>150000</v>
      </c>
      <c r="E978" s="6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7">
        <f t="shared" si="60"/>
        <v>1.9259999999999999E-2</v>
      </c>
      <c r="P978" s="9">
        <f t="shared" si="61"/>
        <v>160.5</v>
      </c>
      <c r="Q978" t="s">
        <v>8319</v>
      </c>
      <c r="R978" t="s">
        <v>8321</v>
      </c>
      <c r="S978" s="11">
        <f t="shared" si="62"/>
        <v>42185.058993055558</v>
      </c>
      <c r="T978" s="11">
        <f t="shared" si="63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 s="6">
        <v>2700</v>
      </c>
      <c r="E979" s="6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7">
        <f t="shared" si="60"/>
        <v>0.33666666666666667</v>
      </c>
      <c r="P979" s="9">
        <f t="shared" si="61"/>
        <v>75.75</v>
      </c>
      <c r="Q979" t="s">
        <v>8319</v>
      </c>
      <c r="R979" t="s">
        <v>8321</v>
      </c>
      <c r="S979" s="11">
        <f t="shared" si="62"/>
        <v>42391.942094907412</v>
      </c>
      <c r="T979" s="11">
        <f t="shared" si="63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 s="6">
        <v>172889</v>
      </c>
      <c r="E980" s="6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7">
        <f t="shared" si="60"/>
        <v>0.5626326718299024</v>
      </c>
      <c r="P980" s="9">
        <f t="shared" si="61"/>
        <v>790.83739837398377</v>
      </c>
      <c r="Q980" t="s">
        <v>8319</v>
      </c>
      <c r="R980" t="s">
        <v>8321</v>
      </c>
      <c r="S980" s="11">
        <f t="shared" si="62"/>
        <v>42395.309039351851</v>
      </c>
      <c r="T980" s="11">
        <f t="shared" si="63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 s="6">
        <v>35000</v>
      </c>
      <c r="E981" s="6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7">
        <f t="shared" si="60"/>
        <v>0.82817600000000002</v>
      </c>
      <c r="P981" s="9">
        <f t="shared" si="61"/>
        <v>301.93916666666667</v>
      </c>
      <c r="Q981" t="s">
        <v>8319</v>
      </c>
      <c r="R981" t="s">
        <v>8321</v>
      </c>
      <c r="S981" s="11">
        <f t="shared" si="62"/>
        <v>42506.416990740734</v>
      </c>
      <c r="T981" s="11">
        <f t="shared" si="63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 s="6">
        <v>10000</v>
      </c>
      <c r="E982" s="6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7">
        <f t="shared" si="60"/>
        <v>0.14860000000000001</v>
      </c>
      <c r="P982" s="9">
        <f t="shared" si="61"/>
        <v>47.935483870967744</v>
      </c>
      <c r="Q982" t="s">
        <v>8319</v>
      </c>
      <c r="R982" t="s">
        <v>8321</v>
      </c>
      <c r="S982" s="11">
        <f t="shared" si="62"/>
        <v>41928.904189814813</v>
      </c>
      <c r="T982" s="11">
        <f t="shared" si="63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 s="6">
        <v>88888</v>
      </c>
      <c r="E983" s="6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7">
        <f t="shared" si="60"/>
        <v>1.2375123751237513E-4</v>
      </c>
      <c r="P983" s="9">
        <f t="shared" si="61"/>
        <v>2.75</v>
      </c>
      <c r="Q983" t="s">
        <v>8319</v>
      </c>
      <c r="R983" t="s">
        <v>8321</v>
      </c>
      <c r="S983" s="11">
        <f t="shared" si="62"/>
        <v>41830.947013888886</v>
      </c>
      <c r="T983" s="11">
        <f t="shared" si="63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 s="6">
        <v>17500</v>
      </c>
      <c r="E984" s="6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7">
        <f t="shared" si="60"/>
        <v>1.7142857142857143E-4</v>
      </c>
      <c r="P984" s="9">
        <f t="shared" si="61"/>
        <v>1</v>
      </c>
      <c r="Q984" t="s">
        <v>8319</v>
      </c>
      <c r="R984" t="s">
        <v>8321</v>
      </c>
      <c r="S984" s="11">
        <f t="shared" si="62"/>
        <v>42615.753310185188</v>
      </c>
      <c r="T984" s="11">
        <f t="shared" si="63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 s="6">
        <v>104219</v>
      </c>
      <c r="E985" s="6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7">
        <f t="shared" si="60"/>
        <v>0.2950613611721471</v>
      </c>
      <c r="P985" s="9">
        <f t="shared" si="61"/>
        <v>171.79329608938548</v>
      </c>
      <c r="Q985" t="s">
        <v>8319</v>
      </c>
      <c r="R985" t="s">
        <v>8321</v>
      </c>
      <c r="S985" s="11">
        <f t="shared" si="62"/>
        <v>42574.667650462965</v>
      </c>
      <c r="T985" s="11">
        <f t="shared" si="63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 s="6">
        <v>10000</v>
      </c>
      <c r="E986" s="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7">
        <f t="shared" si="60"/>
        <v>1.06E-2</v>
      </c>
      <c r="P986" s="9">
        <f t="shared" si="61"/>
        <v>35.333333333333336</v>
      </c>
      <c r="Q986" t="s">
        <v>8319</v>
      </c>
      <c r="R986" t="s">
        <v>8321</v>
      </c>
      <c r="S986" s="11">
        <f t="shared" si="62"/>
        <v>42061.11583333333</v>
      </c>
      <c r="T986" s="11">
        <f t="shared" si="63"/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 s="6">
        <v>30000</v>
      </c>
      <c r="E987" s="6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7">
        <f t="shared" si="60"/>
        <v>6.2933333333333327E-2</v>
      </c>
      <c r="P987" s="9">
        <f t="shared" si="61"/>
        <v>82.086956521739125</v>
      </c>
      <c r="Q987" t="s">
        <v>8319</v>
      </c>
      <c r="R987" t="s">
        <v>8321</v>
      </c>
      <c r="S987" s="11">
        <f t="shared" si="62"/>
        <v>42339.967708333337</v>
      </c>
      <c r="T987" s="11">
        <f t="shared" si="63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6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7">
        <f t="shared" si="60"/>
        <v>0.1275</v>
      </c>
      <c r="P988" s="9">
        <f t="shared" si="61"/>
        <v>110.8695652173913</v>
      </c>
      <c r="Q988" t="s">
        <v>8319</v>
      </c>
      <c r="R988" t="s">
        <v>8321</v>
      </c>
      <c r="S988" s="11">
        <f t="shared" si="62"/>
        <v>42324.767361111109</v>
      </c>
      <c r="T988" s="11">
        <f t="shared" si="63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 s="6">
        <v>50000</v>
      </c>
      <c r="E989" s="6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7">
        <f t="shared" si="60"/>
        <v>0.13220000000000001</v>
      </c>
      <c r="P989" s="9">
        <f t="shared" si="61"/>
        <v>161.21951219512195</v>
      </c>
      <c r="Q989" t="s">
        <v>8319</v>
      </c>
      <c r="R989" t="s">
        <v>8321</v>
      </c>
      <c r="S989" s="11">
        <f t="shared" si="62"/>
        <v>41773.294560185182</v>
      </c>
      <c r="T989" s="11">
        <f t="shared" si="63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 s="6">
        <v>5000</v>
      </c>
      <c r="E990" s="6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7">
        <f t="shared" si="60"/>
        <v>0</v>
      </c>
      <c r="P990" s="9" t="e">
        <f t="shared" si="61"/>
        <v>#DIV/0!</v>
      </c>
      <c r="Q990" t="s">
        <v>8319</v>
      </c>
      <c r="R990" t="s">
        <v>8321</v>
      </c>
      <c r="S990" s="11">
        <f t="shared" si="62"/>
        <v>42614.356770833328</v>
      </c>
      <c r="T990" s="11">
        <f t="shared" si="63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 s="6">
        <v>10000</v>
      </c>
      <c r="E991" s="6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7">
        <f t="shared" si="60"/>
        <v>0.16769999999999999</v>
      </c>
      <c r="P991" s="9">
        <f t="shared" si="61"/>
        <v>52.40625</v>
      </c>
      <c r="Q991" t="s">
        <v>8319</v>
      </c>
      <c r="R991" t="s">
        <v>8321</v>
      </c>
      <c r="S991" s="11">
        <f t="shared" si="62"/>
        <v>42611.933969907404</v>
      </c>
      <c r="T991" s="11">
        <f t="shared" si="63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 s="6">
        <v>25000</v>
      </c>
      <c r="E992" s="6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7">
        <f t="shared" si="60"/>
        <v>1.0399999999999999E-3</v>
      </c>
      <c r="P992" s="9">
        <f t="shared" si="61"/>
        <v>13</v>
      </c>
      <c r="Q992" t="s">
        <v>8319</v>
      </c>
      <c r="R992" t="s">
        <v>8321</v>
      </c>
      <c r="S992" s="11">
        <f t="shared" si="62"/>
        <v>41855.784305555557</v>
      </c>
      <c r="T992" s="11">
        <f t="shared" si="63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6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7">
        <f t="shared" si="60"/>
        <v>4.24E-2</v>
      </c>
      <c r="P993" s="9">
        <f t="shared" si="61"/>
        <v>30.285714285714285</v>
      </c>
      <c r="Q993" t="s">
        <v>8319</v>
      </c>
      <c r="R993" t="s">
        <v>8321</v>
      </c>
      <c r="S993" s="11">
        <f t="shared" si="62"/>
        <v>42538.75680555556</v>
      </c>
      <c r="T993" s="11">
        <f t="shared" si="63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 s="6">
        <v>100000</v>
      </c>
      <c r="E994" s="6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7">
        <f t="shared" si="60"/>
        <v>4.6699999999999997E-3</v>
      </c>
      <c r="P994" s="9">
        <f t="shared" si="61"/>
        <v>116.75</v>
      </c>
      <c r="Q994" t="s">
        <v>8319</v>
      </c>
      <c r="R994" t="s">
        <v>8321</v>
      </c>
      <c r="S994" s="11">
        <f t="shared" si="62"/>
        <v>42437.924988425926</v>
      </c>
      <c r="T994" s="11">
        <f t="shared" si="63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 s="6">
        <v>70000</v>
      </c>
      <c r="E995" s="6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7">
        <f t="shared" si="60"/>
        <v>0.25087142857142858</v>
      </c>
      <c r="P995" s="9">
        <f t="shared" si="61"/>
        <v>89.59693877551021</v>
      </c>
      <c r="Q995" t="s">
        <v>8319</v>
      </c>
      <c r="R995" t="s">
        <v>8321</v>
      </c>
      <c r="S995" s="11">
        <f t="shared" si="62"/>
        <v>42652.964907407411</v>
      </c>
      <c r="T995" s="11">
        <f t="shared" si="63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 s="6">
        <v>200000</v>
      </c>
      <c r="E996" s="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7">
        <f t="shared" si="60"/>
        <v>2.3345000000000001E-2</v>
      </c>
      <c r="P996" s="9">
        <f t="shared" si="61"/>
        <v>424.45454545454544</v>
      </c>
      <c r="Q996" t="s">
        <v>8319</v>
      </c>
      <c r="R996" t="s">
        <v>8321</v>
      </c>
      <c r="S996" s="11">
        <f t="shared" si="62"/>
        <v>41921.263078703705</v>
      </c>
      <c r="T996" s="11">
        <f t="shared" si="63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 s="6">
        <v>10000</v>
      </c>
      <c r="E997" s="6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7">
        <f t="shared" si="60"/>
        <v>7.2599999999999998E-2</v>
      </c>
      <c r="P997" s="9">
        <f t="shared" si="61"/>
        <v>80.666666666666671</v>
      </c>
      <c r="Q997" t="s">
        <v>8319</v>
      </c>
      <c r="R997" t="s">
        <v>8321</v>
      </c>
      <c r="S997" s="11">
        <f t="shared" si="62"/>
        <v>41947.940740740742</v>
      </c>
      <c r="T997" s="11">
        <f t="shared" si="63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 s="6">
        <v>4000</v>
      </c>
      <c r="E998" s="6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7">
        <f t="shared" si="60"/>
        <v>1.6250000000000001E-2</v>
      </c>
      <c r="P998" s="9">
        <f t="shared" si="61"/>
        <v>13</v>
      </c>
      <c r="Q998" t="s">
        <v>8319</v>
      </c>
      <c r="R998" t="s">
        <v>8321</v>
      </c>
      <c r="S998" s="11">
        <f t="shared" si="62"/>
        <v>41817.866435185184</v>
      </c>
      <c r="T998" s="11">
        <f t="shared" si="63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 s="6">
        <v>5000</v>
      </c>
      <c r="E999" s="6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7">
        <f t="shared" si="60"/>
        <v>1.2999999999999999E-2</v>
      </c>
      <c r="P999" s="9">
        <f t="shared" si="61"/>
        <v>8.125</v>
      </c>
      <c r="Q999" t="s">
        <v>8319</v>
      </c>
      <c r="R999" t="s">
        <v>8321</v>
      </c>
      <c r="S999" s="11">
        <f t="shared" si="62"/>
        <v>41941.10297453704</v>
      </c>
      <c r="T999" s="11">
        <f t="shared" si="63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6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7">
        <f t="shared" si="60"/>
        <v>0.58558333333333334</v>
      </c>
      <c r="P1000" s="9">
        <f t="shared" si="61"/>
        <v>153.42794759825327</v>
      </c>
      <c r="Q1000" t="s">
        <v>8319</v>
      </c>
      <c r="R1000" t="s">
        <v>8321</v>
      </c>
      <c r="S1000" s="11">
        <f t="shared" si="62"/>
        <v>42282.168993055559</v>
      </c>
      <c r="T1000" s="11">
        <f t="shared" si="63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6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7">
        <f t="shared" si="60"/>
        <v>7.7886666666666673E-2</v>
      </c>
      <c r="P1001" s="9">
        <f t="shared" si="61"/>
        <v>292.07499999999999</v>
      </c>
      <c r="Q1001" t="s">
        <v>8319</v>
      </c>
      <c r="R1001" t="s">
        <v>8321</v>
      </c>
      <c r="S1001" s="11">
        <f t="shared" si="62"/>
        <v>41926.29965277778</v>
      </c>
      <c r="T1001" s="11">
        <f t="shared" si="63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6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7">
        <f t="shared" si="60"/>
        <v>2.2157147647256063E-2</v>
      </c>
      <c r="P1002" s="9">
        <f t="shared" si="61"/>
        <v>3304</v>
      </c>
      <c r="Q1002" t="s">
        <v>8319</v>
      </c>
      <c r="R1002" t="s">
        <v>8321</v>
      </c>
      <c r="S1002" s="11">
        <f t="shared" si="62"/>
        <v>42749.059722222228</v>
      </c>
      <c r="T1002" s="11">
        <f t="shared" si="63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6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7">
        <f t="shared" si="60"/>
        <v>1.04</v>
      </c>
      <c r="P1003" s="9">
        <f t="shared" si="61"/>
        <v>1300</v>
      </c>
      <c r="Q1003" t="s">
        <v>8319</v>
      </c>
      <c r="R1003" t="s">
        <v>8321</v>
      </c>
      <c r="S1003" s="11">
        <f t="shared" si="62"/>
        <v>42720.720057870371</v>
      </c>
      <c r="T1003" s="11">
        <f t="shared" si="63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6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7">
        <f t="shared" si="60"/>
        <v>0.29602960296029601</v>
      </c>
      <c r="P1004" s="9">
        <f t="shared" si="61"/>
        <v>134.54545454545453</v>
      </c>
      <c r="Q1004" t="s">
        <v>8319</v>
      </c>
      <c r="R1004" t="s">
        <v>8321</v>
      </c>
      <c r="S1004" s="11">
        <f t="shared" si="62"/>
        <v>42325.684189814812</v>
      </c>
      <c r="T1004" s="11">
        <f t="shared" si="63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6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7">
        <f t="shared" si="60"/>
        <v>0.16055</v>
      </c>
      <c r="P1005" s="9">
        <f t="shared" si="61"/>
        <v>214.06666666666666</v>
      </c>
      <c r="Q1005" t="s">
        <v>8319</v>
      </c>
      <c r="R1005" t="s">
        <v>8321</v>
      </c>
      <c r="S1005" s="11">
        <f t="shared" si="62"/>
        <v>42780.709039351852</v>
      </c>
      <c r="T1005" s="11">
        <f t="shared" si="63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7">
        <f t="shared" si="60"/>
        <v>0.82208000000000003</v>
      </c>
      <c r="P1006" s="9">
        <f t="shared" si="61"/>
        <v>216.33684210526314</v>
      </c>
      <c r="Q1006" t="s">
        <v>8319</v>
      </c>
      <c r="R1006" t="s">
        <v>8321</v>
      </c>
      <c r="S1006" s="11">
        <f t="shared" si="62"/>
        <v>42388.708645833336</v>
      </c>
      <c r="T1006" s="11">
        <f t="shared" si="63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6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7">
        <f t="shared" si="60"/>
        <v>0.75051000000000001</v>
      </c>
      <c r="P1007" s="9">
        <f t="shared" si="61"/>
        <v>932.31055900621118</v>
      </c>
      <c r="Q1007" t="s">
        <v>8319</v>
      </c>
      <c r="R1007" t="s">
        <v>8321</v>
      </c>
      <c r="S1007" s="11">
        <f t="shared" si="62"/>
        <v>42276.624803240738</v>
      </c>
      <c r="T1007" s="11">
        <f t="shared" si="63"/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6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7">
        <f t="shared" si="60"/>
        <v>5.8500000000000003E-2</v>
      </c>
      <c r="P1008" s="9">
        <f t="shared" si="61"/>
        <v>29.25</v>
      </c>
      <c r="Q1008" t="s">
        <v>8319</v>
      </c>
      <c r="R1008" t="s">
        <v>8321</v>
      </c>
      <c r="S1008" s="11">
        <f t="shared" si="62"/>
        <v>41977.040185185186</v>
      </c>
      <c r="T1008" s="11">
        <f t="shared" si="63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6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7">
        <f t="shared" si="60"/>
        <v>0.44319999999999998</v>
      </c>
      <c r="P1009" s="9">
        <f t="shared" si="61"/>
        <v>174.94736842105263</v>
      </c>
      <c r="Q1009" t="s">
        <v>8319</v>
      </c>
      <c r="R1009" t="s">
        <v>8321</v>
      </c>
      <c r="S1009" s="11">
        <f t="shared" si="62"/>
        <v>42676.583599537036</v>
      </c>
      <c r="T1009" s="11">
        <f t="shared" si="63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6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7">
        <f t="shared" si="60"/>
        <v>2.6737967914438501E-3</v>
      </c>
      <c r="P1010" s="9">
        <f t="shared" si="61"/>
        <v>250</v>
      </c>
      <c r="Q1010" t="s">
        <v>8319</v>
      </c>
      <c r="R1010" t="s">
        <v>8321</v>
      </c>
      <c r="S1010" s="11">
        <f t="shared" si="62"/>
        <v>42702.809201388889</v>
      </c>
      <c r="T1010" s="11">
        <f t="shared" si="63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6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7">
        <f t="shared" si="60"/>
        <v>0.1313</v>
      </c>
      <c r="P1011" s="9">
        <f t="shared" si="61"/>
        <v>65</v>
      </c>
      <c r="Q1011" t="s">
        <v>8319</v>
      </c>
      <c r="R1011" t="s">
        <v>8321</v>
      </c>
      <c r="S1011" s="11">
        <f t="shared" si="62"/>
        <v>42510.604699074072</v>
      </c>
      <c r="T1011" s="11">
        <f t="shared" si="63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6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7">
        <f t="shared" si="60"/>
        <v>1.9088937093275488E-3</v>
      </c>
      <c r="P1012" s="9">
        <f t="shared" si="61"/>
        <v>55</v>
      </c>
      <c r="Q1012" t="s">
        <v>8319</v>
      </c>
      <c r="R1012" t="s">
        <v>8321</v>
      </c>
      <c r="S1012" s="11">
        <f t="shared" si="62"/>
        <v>42561.829421296294</v>
      </c>
      <c r="T1012" s="11">
        <f t="shared" si="63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6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7">
        <f t="shared" si="60"/>
        <v>3.7499999999999999E-3</v>
      </c>
      <c r="P1013" s="9">
        <f t="shared" si="61"/>
        <v>75</v>
      </c>
      <c r="Q1013" t="s">
        <v>8319</v>
      </c>
      <c r="R1013" t="s">
        <v>8321</v>
      </c>
      <c r="S1013" s="11">
        <f t="shared" si="62"/>
        <v>41946.898090277777</v>
      </c>
      <c r="T1013" s="11">
        <f t="shared" si="63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6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7">
        <f t="shared" si="60"/>
        <v>215.35021</v>
      </c>
      <c r="P1014" s="9">
        <f t="shared" si="61"/>
        <v>1389.3561935483872</v>
      </c>
      <c r="Q1014" t="s">
        <v>8319</v>
      </c>
      <c r="R1014" t="s">
        <v>8321</v>
      </c>
      <c r="S1014" s="11">
        <f t="shared" si="62"/>
        <v>42714.440416666665</v>
      </c>
      <c r="T1014" s="11">
        <f t="shared" si="63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6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7">
        <f t="shared" si="60"/>
        <v>0.34527999999999998</v>
      </c>
      <c r="P1015" s="9">
        <f t="shared" si="61"/>
        <v>95.911111111111111</v>
      </c>
      <c r="Q1015" t="s">
        <v>8319</v>
      </c>
      <c r="R1015" t="s">
        <v>8321</v>
      </c>
      <c r="S1015" s="11">
        <f t="shared" si="62"/>
        <v>42339.833981481483</v>
      </c>
      <c r="T1015" s="11">
        <f t="shared" si="63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7">
        <f t="shared" si="60"/>
        <v>0.30599999999999999</v>
      </c>
      <c r="P1016" s="9">
        <f t="shared" si="61"/>
        <v>191.25</v>
      </c>
      <c r="Q1016" t="s">
        <v>8319</v>
      </c>
      <c r="R1016" t="s">
        <v>8321</v>
      </c>
      <c r="S1016" s="11">
        <f t="shared" si="62"/>
        <v>41955.002488425926</v>
      </c>
      <c r="T1016" s="11">
        <f t="shared" si="63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6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7">
        <f t="shared" si="60"/>
        <v>2.6666666666666668E-2</v>
      </c>
      <c r="P1017" s="9">
        <f t="shared" si="61"/>
        <v>40</v>
      </c>
      <c r="Q1017" t="s">
        <v>8319</v>
      </c>
      <c r="R1017" t="s">
        <v>8321</v>
      </c>
      <c r="S1017" s="11">
        <f t="shared" si="62"/>
        <v>42303.878414351857</v>
      </c>
      <c r="T1017" s="11">
        <f t="shared" si="63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6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7">
        <f t="shared" si="60"/>
        <v>2.8420000000000001E-2</v>
      </c>
      <c r="P1018" s="9">
        <f t="shared" si="61"/>
        <v>74.78947368421052</v>
      </c>
      <c r="Q1018" t="s">
        <v>8319</v>
      </c>
      <c r="R1018" t="s">
        <v>8321</v>
      </c>
      <c r="S1018" s="11">
        <f t="shared" si="62"/>
        <v>42422.107129629629</v>
      </c>
      <c r="T1018" s="11">
        <f t="shared" si="63"/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6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7">
        <f t="shared" si="60"/>
        <v>0.22878799999999999</v>
      </c>
      <c r="P1019" s="9">
        <f t="shared" si="61"/>
        <v>161.11830985915492</v>
      </c>
      <c r="Q1019" t="s">
        <v>8319</v>
      </c>
      <c r="R1019" t="s">
        <v>8321</v>
      </c>
      <c r="S1019" s="11">
        <f t="shared" si="62"/>
        <v>42289.675173611111</v>
      </c>
      <c r="T1019" s="11">
        <f t="shared" si="63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6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7">
        <f t="shared" si="60"/>
        <v>3.1050000000000001E-2</v>
      </c>
      <c r="P1020" s="9">
        <f t="shared" si="61"/>
        <v>88.714285714285708</v>
      </c>
      <c r="Q1020" t="s">
        <v>8319</v>
      </c>
      <c r="R1020" t="s">
        <v>8321</v>
      </c>
      <c r="S1020" s="11">
        <f t="shared" si="62"/>
        <v>42535.492280092592</v>
      </c>
      <c r="T1020" s="11">
        <f t="shared" si="63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6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7">
        <f t="shared" si="60"/>
        <v>0.47333333333333333</v>
      </c>
      <c r="P1021" s="9">
        <f t="shared" si="61"/>
        <v>53.25</v>
      </c>
      <c r="Q1021" t="s">
        <v>8319</v>
      </c>
      <c r="R1021" t="s">
        <v>8321</v>
      </c>
      <c r="S1021" s="11">
        <f t="shared" si="62"/>
        <v>42009.973946759259</v>
      </c>
      <c r="T1021" s="11">
        <f t="shared" si="63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6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7">
        <f t="shared" si="60"/>
        <v>2.0554838709677421</v>
      </c>
      <c r="P1022" s="9">
        <f t="shared" si="61"/>
        <v>106.2</v>
      </c>
      <c r="Q1022" t="s">
        <v>8325</v>
      </c>
      <c r="R1022" t="s">
        <v>8330</v>
      </c>
      <c r="S1022" s="11">
        <f t="shared" si="62"/>
        <v>42127.069548611107</v>
      </c>
      <c r="T1022" s="11">
        <f t="shared" si="63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6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7">
        <f t="shared" si="60"/>
        <v>3.5180366666666667</v>
      </c>
      <c r="P1023" s="9">
        <f t="shared" si="61"/>
        <v>22.079728033472804</v>
      </c>
      <c r="Q1023" t="s">
        <v>8325</v>
      </c>
      <c r="R1023" t="s">
        <v>8330</v>
      </c>
      <c r="S1023" s="11">
        <f t="shared" si="62"/>
        <v>42271.251979166671</v>
      </c>
      <c r="T1023" s="11">
        <f t="shared" si="63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6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7">
        <f t="shared" si="60"/>
        <v>1.149</v>
      </c>
      <c r="P1024" s="9">
        <f t="shared" si="61"/>
        <v>31.054054054054053</v>
      </c>
      <c r="Q1024" t="s">
        <v>8325</v>
      </c>
      <c r="R1024" t="s">
        <v>8330</v>
      </c>
      <c r="S1024" s="11">
        <f t="shared" si="62"/>
        <v>42111.646724537044</v>
      </c>
      <c r="T1024" s="11">
        <f t="shared" si="63"/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6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7">
        <f t="shared" si="60"/>
        <v>2.3715000000000002</v>
      </c>
      <c r="P1025" s="9">
        <f t="shared" si="61"/>
        <v>36.206106870229007</v>
      </c>
      <c r="Q1025" t="s">
        <v>8325</v>
      </c>
      <c r="R1025" t="s">
        <v>8330</v>
      </c>
      <c r="S1025" s="11">
        <f t="shared" si="62"/>
        <v>42145.919687500005</v>
      </c>
      <c r="T1025" s="11">
        <f t="shared" si="63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7">
        <f t="shared" si="60"/>
        <v>1.1863774999999999</v>
      </c>
      <c r="P1026" s="9">
        <f t="shared" si="61"/>
        <v>388.9762295081967</v>
      </c>
      <c r="Q1026" t="s">
        <v>8325</v>
      </c>
      <c r="R1026" t="s">
        <v>8330</v>
      </c>
      <c r="S1026" s="11">
        <f t="shared" si="62"/>
        <v>42370.580590277779</v>
      </c>
      <c r="T1026" s="11">
        <f t="shared" si="63"/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6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7">
        <f t="shared" ref="O1027:O1090" si="64">E1027/D1027</f>
        <v>1.099283142857143</v>
      </c>
      <c r="P1027" s="9">
        <f t="shared" ref="P1027:P1090" si="65">E1027/L1027</f>
        <v>71.848571428571432</v>
      </c>
      <c r="Q1027" t="s">
        <v>8325</v>
      </c>
      <c r="R1027" t="s">
        <v>8330</v>
      </c>
      <c r="S1027" s="11">
        <f t="shared" ref="S1027:S1090" si="66">(((J1027/60)/60)/24)+DATE(1970,1,1)</f>
        <v>42049.833761574075</v>
      </c>
      <c r="T1027" s="11">
        <f t="shared" ref="T1027:T1090" si="67">(((I1027/60)/60)/24)+DATE(1970,1,1)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6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7">
        <f t="shared" si="64"/>
        <v>1.0000828571428571</v>
      </c>
      <c r="P1028" s="9">
        <f t="shared" si="65"/>
        <v>57.381803278688523</v>
      </c>
      <c r="Q1028" t="s">
        <v>8325</v>
      </c>
      <c r="R1028" t="s">
        <v>8330</v>
      </c>
      <c r="S1028" s="11">
        <f t="shared" si="66"/>
        <v>42426.407592592594</v>
      </c>
      <c r="T1028" s="11">
        <f t="shared" si="67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6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7">
        <f t="shared" si="64"/>
        <v>1.0309292094387414</v>
      </c>
      <c r="P1029" s="9">
        <f t="shared" si="65"/>
        <v>69.666666666666671</v>
      </c>
      <c r="Q1029" t="s">
        <v>8325</v>
      </c>
      <c r="R1029" t="s">
        <v>8330</v>
      </c>
      <c r="S1029" s="11">
        <f t="shared" si="66"/>
        <v>41905.034108796295</v>
      </c>
      <c r="T1029" s="11">
        <f t="shared" si="67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6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7">
        <f t="shared" si="64"/>
        <v>1.1727000000000001</v>
      </c>
      <c r="P1030" s="9">
        <f t="shared" si="65"/>
        <v>45.988235294117644</v>
      </c>
      <c r="Q1030" t="s">
        <v>8325</v>
      </c>
      <c r="R1030" t="s">
        <v>8330</v>
      </c>
      <c r="S1030" s="11">
        <f t="shared" si="66"/>
        <v>42755.627372685187</v>
      </c>
      <c r="T1030" s="11">
        <f t="shared" si="67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6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7">
        <f t="shared" si="64"/>
        <v>1.1175999999999999</v>
      </c>
      <c r="P1031" s="9">
        <f t="shared" si="65"/>
        <v>79.262411347517727</v>
      </c>
      <c r="Q1031" t="s">
        <v>8325</v>
      </c>
      <c r="R1031" t="s">
        <v>8330</v>
      </c>
      <c r="S1031" s="11">
        <f t="shared" si="66"/>
        <v>42044.711886574078</v>
      </c>
      <c r="T1031" s="11">
        <f t="shared" si="67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6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7">
        <f t="shared" si="64"/>
        <v>3.4209999999999998</v>
      </c>
      <c r="P1032" s="9">
        <f t="shared" si="65"/>
        <v>43.031446540880502</v>
      </c>
      <c r="Q1032" t="s">
        <v>8325</v>
      </c>
      <c r="R1032" t="s">
        <v>8330</v>
      </c>
      <c r="S1032" s="11">
        <f t="shared" si="66"/>
        <v>42611.483206018514</v>
      </c>
      <c r="T1032" s="11">
        <f t="shared" si="67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6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7">
        <f t="shared" si="64"/>
        <v>1.0740000000000001</v>
      </c>
      <c r="P1033" s="9">
        <f t="shared" si="65"/>
        <v>108.48484848484848</v>
      </c>
      <c r="Q1033" t="s">
        <v>8325</v>
      </c>
      <c r="R1033" t="s">
        <v>8330</v>
      </c>
      <c r="S1033" s="11">
        <f t="shared" si="66"/>
        <v>42324.764004629629</v>
      </c>
      <c r="T1033" s="11">
        <f t="shared" si="67"/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6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7">
        <f t="shared" si="64"/>
        <v>1.0849703703703704</v>
      </c>
      <c r="P1034" s="9">
        <f t="shared" si="65"/>
        <v>61.029583333333335</v>
      </c>
      <c r="Q1034" t="s">
        <v>8325</v>
      </c>
      <c r="R1034" t="s">
        <v>8330</v>
      </c>
      <c r="S1034" s="11">
        <f t="shared" si="66"/>
        <v>42514.666956018518</v>
      </c>
      <c r="T1034" s="11">
        <f t="shared" si="67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6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7">
        <f t="shared" si="64"/>
        <v>1.0286144578313252</v>
      </c>
      <c r="P1035" s="9">
        <f t="shared" si="65"/>
        <v>50.592592592592595</v>
      </c>
      <c r="Q1035" t="s">
        <v>8325</v>
      </c>
      <c r="R1035" t="s">
        <v>8330</v>
      </c>
      <c r="S1035" s="11">
        <f t="shared" si="66"/>
        <v>42688.732407407413</v>
      </c>
      <c r="T1035" s="11">
        <f t="shared" si="67"/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7">
        <f t="shared" si="64"/>
        <v>1.3000180000000001</v>
      </c>
      <c r="P1036" s="9">
        <f t="shared" si="65"/>
        <v>39.157168674698795</v>
      </c>
      <c r="Q1036" t="s">
        <v>8325</v>
      </c>
      <c r="R1036" t="s">
        <v>8330</v>
      </c>
      <c r="S1036" s="11">
        <f t="shared" si="66"/>
        <v>42555.166712962964</v>
      </c>
      <c r="T1036" s="11">
        <f t="shared" si="67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6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7">
        <f t="shared" si="64"/>
        <v>1.0765217391304347</v>
      </c>
      <c r="P1037" s="9">
        <f t="shared" si="65"/>
        <v>65.15789473684211</v>
      </c>
      <c r="Q1037" t="s">
        <v>8325</v>
      </c>
      <c r="R1037" t="s">
        <v>8330</v>
      </c>
      <c r="S1037" s="11">
        <f t="shared" si="66"/>
        <v>42016.641435185185</v>
      </c>
      <c r="T1037" s="11">
        <f t="shared" si="67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6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7">
        <f t="shared" si="64"/>
        <v>1.1236044444444444</v>
      </c>
      <c r="P1038" s="9">
        <f t="shared" si="65"/>
        <v>23.963127962085309</v>
      </c>
      <c r="Q1038" t="s">
        <v>8325</v>
      </c>
      <c r="R1038" t="s">
        <v>8330</v>
      </c>
      <c r="S1038" s="11">
        <f t="shared" si="66"/>
        <v>41249.448958333334</v>
      </c>
      <c r="T1038" s="11">
        <f t="shared" si="67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6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7">
        <f t="shared" si="64"/>
        <v>1.0209999999999999</v>
      </c>
      <c r="P1039" s="9">
        <f t="shared" si="65"/>
        <v>48.61904761904762</v>
      </c>
      <c r="Q1039" t="s">
        <v>8325</v>
      </c>
      <c r="R1039" t="s">
        <v>8330</v>
      </c>
      <c r="S1039" s="11">
        <f t="shared" si="66"/>
        <v>42119.822476851856</v>
      </c>
      <c r="T1039" s="11">
        <f t="shared" si="67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6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7">
        <f t="shared" si="64"/>
        <v>1.4533333333333334</v>
      </c>
      <c r="P1040" s="9">
        <f t="shared" si="65"/>
        <v>35.73770491803279</v>
      </c>
      <c r="Q1040" t="s">
        <v>8325</v>
      </c>
      <c r="R1040" t="s">
        <v>8330</v>
      </c>
      <c r="S1040" s="11">
        <f t="shared" si="66"/>
        <v>42418.231747685189</v>
      </c>
      <c r="T1040" s="11">
        <f t="shared" si="67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6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7">
        <f t="shared" si="64"/>
        <v>1.282</v>
      </c>
      <c r="P1041" s="9">
        <f t="shared" si="65"/>
        <v>21.366666666666667</v>
      </c>
      <c r="Q1041" t="s">
        <v>8325</v>
      </c>
      <c r="R1041" t="s">
        <v>8330</v>
      </c>
      <c r="S1041" s="11">
        <f t="shared" si="66"/>
        <v>42692.109328703707</v>
      </c>
      <c r="T1041" s="11">
        <f t="shared" si="67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6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7">
        <f t="shared" si="64"/>
        <v>2.9411764705882353E-3</v>
      </c>
      <c r="P1042" s="9">
        <f t="shared" si="65"/>
        <v>250</v>
      </c>
      <c r="Q1042" t="s">
        <v>8331</v>
      </c>
      <c r="R1042" t="s">
        <v>8332</v>
      </c>
      <c r="S1042" s="11">
        <f t="shared" si="66"/>
        <v>42579.708437499998</v>
      </c>
      <c r="T1042" s="11">
        <f t="shared" si="67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6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7">
        <f t="shared" si="64"/>
        <v>0</v>
      </c>
      <c r="P1043" s="9" t="e">
        <f t="shared" si="65"/>
        <v>#DIV/0!</v>
      </c>
      <c r="Q1043" t="s">
        <v>8331</v>
      </c>
      <c r="R1043" t="s">
        <v>8332</v>
      </c>
      <c r="S1043" s="11">
        <f t="shared" si="66"/>
        <v>41831.060092592597</v>
      </c>
      <c r="T1043" s="11">
        <f t="shared" si="67"/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6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7">
        <f t="shared" si="64"/>
        <v>1.5384615384615385E-2</v>
      </c>
      <c r="P1044" s="9">
        <f t="shared" si="65"/>
        <v>10</v>
      </c>
      <c r="Q1044" t="s">
        <v>8331</v>
      </c>
      <c r="R1044" t="s">
        <v>8332</v>
      </c>
      <c r="S1044" s="11">
        <f t="shared" si="66"/>
        <v>41851.696157407408</v>
      </c>
      <c r="T1044" s="11">
        <f t="shared" si="67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6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7">
        <f t="shared" si="64"/>
        <v>8.5370000000000001E-2</v>
      </c>
      <c r="P1045" s="9">
        <f t="shared" si="65"/>
        <v>29.236301369863014</v>
      </c>
      <c r="Q1045" t="s">
        <v>8331</v>
      </c>
      <c r="R1045" t="s">
        <v>8332</v>
      </c>
      <c r="S1045" s="11">
        <f t="shared" si="66"/>
        <v>42114.252951388888</v>
      </c>
      <c r="T1045" s="11">
        <f t="shared" si="67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7">
        <f t="shared" si="64"/>
        <v>8.571428571428571E-4</v>
      </c>
      <c r="P1046" s="9">
        <f t="shared" si="65"/>
        <v>3</v>
      </c>
      <c r="Q1046" t="s">
        <v>8331</v>
      </c>
      <c r="R1046" t="s">
        <v>8332</v>
      </c>
      <c r="S1046" s="11">
        <f t="shared" si="66"/>
        <v>42011.925937499997</v>
      </c>
      <c r="T1046" s="11">
        <f t="shared" si="67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6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7">
        <f t="shared" si="64"/>
        <v>2.6599999999999999E-2</v>
      </c>
      <c r="P1047" s="9">
        <f t="shared" si="65"/>
        <v>33.25</v>
      </c>
      <c r="Q1047" t="s">
        <v>8331</v>
      </c>
      <c r="R1047" t="s">
        <v>8332</v>
      </c>
      <c r="S1047" s="11">
        <f t="shared" si="66"/>
        <v>41844.874421296299</v>
      </c>
      <c r="T1047" s="11">
        <f t="shared" si="67"/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6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7">
        <f t="shared" si="64"/>
        <v>0</v>
      </c>
      <c r="P1048" s="9" t="e">
        <f t="shared" si="65"/>
        <v>#DIV/0!</v>
      </c>
      <c r="Q1048" t="s">
        <v>8331</v>
      </c>
      <c r="R1048" t="s">
        <v>8332</v>
      </c>
      <c r="S1048" s="11">
        <f t="shared" si="66"/>
        <v>42319.851388888885</v>
      </c>
      <c r="T1048" s="11">
        <f t="shared" si="67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6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7">
        <f t="shared" si="64"/>
        <v>5.0000000000000001E-4</v>
      </c>
      <c r="P1049" s="9">
        <f t="shared" si="65"/>
        <v>1</v>
      </c>
      <c r="Q1049" t="s">
        <v>8331</v>
      </c>
      <c r="R1049" t="s">
        <v>8332</v>
      </c>
      <c r="S1049" s="11">
        <f t="shared" si="66"/>
        <v>41918.818460648145</v>
      </c>
      <c r="T1049" s="11">
        <f t="shared" si="67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6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7">
        <f t="shared" si="64"/>
        <v>1.4133333333333333E-2</v>
      </c>
      <c r="P1050" s="9">
        <f t="shared" si="65"/>
        <v>53</v>
      </c>
      <c r="Q1050" t="s">
        <v>8331</v>
      </c>
      <c r="R1050" t="s">
        <v>8332</v>
      </c>
      <c r="S1050" s="11">
        <f t="shared" si="66"/>
        <v>42598.053113425922</v>
      </c>
      <c r="T1050" s="11">
        <f t="shared" si="67"/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6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7">
        <f t="shared" si="64"/>
        <v>0</v>
      </c>
      <c r="P1051" s="9" t="e">
        <f t="shared" si="65"/>
        <v>#DIV/0!</v>
      </c>
      <c r="Q1051" t="s">
        <v>8331</v>
      </c>
      <c r="R1051" t="s">
        <v>8332</v>
      </c>
      <c r="S1051" s="11">
        <f t="shared" si="66"/>
        <v>42382.431076388893</v>
      </c>
      <c r="T1051" s="11">
        <f t="shared" si="67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6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7">
        <f t="shared" si="64"/>
        <v>0</v>
      </c>
      <c r="P1052" s="9" t="e">
        <f t="shared" si="65"/>
        <v>#DIV/0!</v>
      </c>
      <c r="Q1052" t="s">
        <v>8331</v>
      </c>
      <c r="R1052" t="s">
        <v>8332</v>
      </c>
      <c r="S1052" s="11">
        <f t="shared" si="66"/>
        <v>42231.7971875</v>
      </c>
      <c r="T1052" s="11">
        <f t="shared" si="67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6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7">
        <f t="shared" si="64"/>
        <v>0</v>
      </c>
      <c r="P1053" s="9" t="e">
        <f t="shared" si="65"/>
        <v>#DIV/0!</v>
      </c>
      <c r="Q1053" t="s">
        <v>8331</v>
      </c>
      <c r="R1053" t="s">
        <v>8332</v>
      </c>
      <c r="S1053" s="11">
        <f t="shared" si="66"/>
        <v>41850.014178240745</v>
      </c>
      <c r="T1053" s="11">
        <f t="shared" si="67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6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7">
        <f t="shared" si="64"/>
        <v>0</v>
      </c>
      <c r="P1054" s="9" t="e">
        <f t="shared" si="65"/>
        <v>#DIV/0!</v>
      </c>
      <c r="Q1054" t="s">
        <v>8331</v>
      </c>
      <c r="R1054" t="s">
        <v>8332</v>
      </c>
      <c r="S1054" s="11">
        <f t="shared" si="66"/>
        <v>42483.797395833331</v>
      </c>
      <c r="T1054" s="11">
        <f t="shared" si="67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6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7">
        <f t="shared" si="64"/>
        <v>0.01</v>
      </c>
      <c r="P1055" s="9">
        <f t="shared" si="65"/>
        <v>15</v>
      </c>
      <c r="Q1055" t="s">
        <v>8331</v>
      </c>
      <c r="R1055" t="s">
        <v>8332</v>
      </c>
      <c r="S1055" s="11">
        <f t="shared" si="66"/>
        <v>42775.172824074078</v>
      </c>
      <c r="T1055" s="11">
        <f t="shared" si="67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7">
        <f t="shared" si="64"/>
        <v>0</v>
      </c>
      <c r="P1056" s="9" t="e">
        <f t="shared" si="65"/>
        <v>#DIV/0!</v>
      </c>
      <c r="Q1056" t="s">
        <v>8331</v>
      </c>
      <c r="R1056" t="s">
        <v>8332</v>
      </c>
      <c r="S1056" s="11">
        <f t="shared" si="66"/>
        <v>41831.851840277777</v>
      </c>
      <c r="T1056" s="11">
        <f t="shared" si="67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6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7">
        <f t="shared" si="64"/>
        <v>0</v>
      </c>
      <c r="P1057" s="9" t="e">
        <f t="shared" si="65"/>
        <v>#DIV/0!</v>
      </c>
      <c r="Q1057" t="s">
        <v>8331</v>
      </c>
      <c r="R1057" t="s">
        <v>8332</v>
      </c>
      <c r="S1057" s="11">
        <f t="shared" si="66"/>
        <v>42406.992418981477</v>
      </c>
      <c r="T1057" s="11">
        <f t="shared" si="67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6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7">
        <f t="shared" si="64"/>
        <v>0</v>
      </c>
      <c r="P1058" s="9" t="e">
        <f t="shared" si="65"/>
        <v>#DIV/0!</v>
      </c>
      <c r="Q1058" t="s">
        <v>8331</v>
      </c>
      <c r="R1058" t="s">
        <v>8332</v>
      </c>
      <c r="S1058" s="11">
        <f t="shared" si="66"/>
        <v>42058.719641203701</v>
      </c>
      <c r="T1058" s="11">
        <f t="shared" si="67"/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6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7">
        <f t="shared" si="64"/>
        <v>0</v>
      </c>
      <c r="P1059" s="9" t="e">
        <f t="shared" si="65"/>
        <v>#DIV/0!</v>
      </c>
      <c r="Q1059" t="s">
        <v>8331</v>
      </c>
      <c r="R1059" t="s">
        <v>8332</v>
      </c>
      <c r="S1059" s="11">
        <f t="shared" si="66"/>
        <v>42678.871331018512</v>
      </c>
      <c r="T1059" s="11">
        <f t="shared" si="67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6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7">
        <f t="shared" si="64"/>
        <v>0</v>
      </c>
      <c r="P1060" s="9" t="e">
        <f t="shared" si="65"/>
        <v>#DIV/0!</v>
      </c>
      <c r="Q1060" t="s">
        <v>8331</v>
      </c>
      <c r="R1060" t="s">
        <v>8332</v>
      </c>
      <c r="S1060" s="11">
        <f t="shared" si="66"/>
        <v>42047.900960648149</v>
      </c>
      <c r="T1060" s="11">
        <f t="shared" si="67"/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6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7">
        <f t="shared" si="64"/>
        <v>0</v>
      </c>
      <c r="P1061" s="9" t="e">
        <f t="shared" si="65"/>
        <v>#DIV/0!</v>
      </c>
      <c r="Q1061" t="s">
        <v>8331</v>
      </c>
      <c r="R1061" t="s">
        <v>8332</v>
      </c>
      <c r="S1061" s="11">
        <f t="shared" si="66"/>
        <v>42046.79</v>
      </c>
      <c r="T1061" s="11">
        <f t="shared" si="67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6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7">
        <f t="shared" si="64"/>
        <v>0.01</v>
      </c>
      <c r="P1062" s="9">
        <f t="shared" si="65"/>
        <v>50</v>
      </c>
      <c r="Q1062" t="s">
        <v>8331</v>
      </c>
      <c r="R1062" t="s">
        <v>8332</v>
      </c>
      <c r="S1062" s="11">
        <f t="shared" si="66"/>
        <v>42079.913113425922</v>
      </c>
      <c r="T1062" s="11">
        <f t="shared" si="67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6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7">
        <f t="shared" si="64"/>
        <v>0</v>
      </c>
      <c r="P1063" s="9" t="e">
        <f t="shared" si="65"/>
        <v>#DIV/0!</v>
      </c>
      <c r="Q1063" t="s">
        <v>8331</v>
      </c>
      <c r="R1063" t="s">
        <v>8332</v>
      </c>
      <c r="S1063" s="11">
        <f t="shared" si="66"/>
        <v>42432.276712962965</v>
      </c>
      <c r="T1063" s="11">
        <f t="shared" si="67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6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7">
        <f t="shared" si="64"/>
        <v>0.95477386934673369</v>
      </c>
      <c r="P1064" s="9">
        <f t="shared" si="65"/>
        <v>47.5</v>
      </c>
      <c r="Q1064" t="s">
        <v>8331</v>
      </c>
      <c r="R1064" t="s">
        <v>8332</v>
      </c>
      <c r="S1064" s="11">
        <f t="shared" si="66"/>
        <v>42556.807187500002</v>
      </c>
      <c r="T1064" s="11">
        <f t="shared" si="67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6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7">
        <f t="shared" si="64"/>
        <v>0</v>
      </c>
      <c r="P1065" s="9" t="e">
        <f t="shared" si="65"/>
        <v>#DIV/0!</v>
      </c>
      <c r="Q1065" t="s">
        <v>8331</v>
      </c>
      <c r="R1065" t="s">
        <v>8332</v>
      </c>
      <c r="S1065" s="11">
        <f t="shared" si="66"/>
        <v>42583.030810185184</v>
      </c>
      <c r="T1065" s="11">
        <f t="shared" si="67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7">
        <f t="shared" si="64"/>
        <v>8.9744444444444446E-2</v>
      </c>
      <c r="P1066" s="9">
        <f t="shared" si="65"/>
        <v>65.666666666666671</v>
      </c>
      <c r="Q1066" t="s">
        <v>8333</v>
      </c>
      <c r="R1066" t="s">
        <v>8334</v>
      </c>
      <c r="S1066" s="11">
        <f t="shared" si="66"/>
        <v>41417.228043981479</v>
      </c>
      <c r="T1066" s="11">
        <f t="shared" si="67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6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7">
        <f t="shared" si="64"/>
        <v>2.7E-2</v>
      </c>
      <c r="P1067" s="9">
        <f t="shared" si="65"/>
        <v>16.2</v>
      </c>
      <c r="Q1067" t="s">
        <v>8333</v>
      </c>
      <c r="R1067" t="s">
        <v>8334</v>
      </c>
      <c r="S1067" s="11">
        <f t="shared" si="66"/>
        <v>41661.381041666667</v>
      </c>
      <c r="T1067" s="11">
        <f t="shared" si="67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6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7">
        <f t="shared" si="64"/>
        <v>3.3673333333333333E-2</v>
      </c>
      <c r="P1068" s="9">
        <f t="shared" si="65"/>
        <v>34.128378378378379</v>
      </c>
      <c r="Q1068" t="s">
        <v>8333</v>
      </c>
      <c r="R1068" t="s">
        <v>8334</v>
      </c>
      <c r="S1068" s="11">
        <f t="shared" si="66"/>
        <v>41445.962754629632</v>
      </c>
      <c r="T1068" s="11">
        <f t="shared" si="67"/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6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7">
        <f t="shared" si="64"/>
        <v>0.26</v>
      </c>
      <c r="P1069" s="9">
        <f t="shared" si="65"/>
        <v>13</v>
      </c>
      <c r="Q1069" t="s">
        <v>8333</v>
      </c>
      <c r="R1069" t="s">
        <v>8334</v>
      </c>
      <c r="S1069" s="11">
        <f t="shared" si="66"/>
        <v>41599.855682870373</v>
      </c>
      <c r="T1069" s="11">
        <f t="shared" si="67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6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7">
        <f t="shared" si="64"/>
        <v>1.5E-3</v>
      </c>
      <c r="P1070" s="9">
        <f t="shared" si="65"/>
        <v>11.25</v>
      </c>
      <c r="Q1070" t="s">
        <v>8333</v>
      </c>
      <c r="R1070" t="s">
        <v>8334</v>
      </c>
      <c r="S1070" s="11">
        <f t="shared" si="66"/>
        <v>42440.371111111104</v>
      </c>
      <c r="T1070" s="11">
        <f t="shared" si="67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6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7">
        <f t="shared" si="64"/>
        <v>0.38636363636363635</v>
      </c>
      <c r="P1071" s="9">
        <f t="shared" si="65"/>
        <v>40.476190476190474</v>
      </c>
      <c r="Q1071" t="s">
        <v>8333</v>
      </c>
      <c r="R1071" t="s">
        <v>8334</v>
      </c>
      <c r="S1071" s="11">
        <f t="shared" si="66"/>
        <v>41572.229849537034</v>
      </c>
      <c r="T1071" s="11">
        <f t="shared" si="67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6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7">
        <f t="shared" si="64"/>
        <v>7.0000000000000001E-3</v>
      </c>
      <c r="P1072" s="9">
        <f t="shared" si="65"/>
        <v>35</v>
      </c>
      <c r="Q1072" t="s">
        <v>8333</v>
      </c>
      <c r="R1072" t="s">
        <v>8334</v>
      </c>
      <c r="S1072" s="11">
        <f t="shared" si="66"/>
        <v>41163.011828703704</v>
      </c>
      <c r="T1072" s="11">
        <f t="shared" si="67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6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7">
        <f t="shared" si="64"/>
        <v>0</v>
      </c>
      <c r="P1073" s="9" t="e">
        <f t="shared" si="65"/>
        <v>#DIV/0!</v>
      </c>
      <c r="Q1073" t="s">
        <v>8333</v>
      </c>
      <c r="R1073" t="s">
        <v>8334</v>
      </c>
      <c r="S1073" s="11">
        <f t="shared" si="66"/>
        <v>42295.753391203703</v>
      </c>
      <c r="T1073" s="11">
        <f t="shared" si="67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6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7">
        <f t="shared" si="64"/>
        <v>6.8000000000000005E-4</v>
      </c>
      <c r="P1074" s="9">
        <f t="shared" si="65"/>
        <v>12.75</v>
      </c>
      <c r="Q1074" t="s">
        <v>8333</v>
      </c>
      <c r="R1074" t="s">
        <v>8334</v>
      </c>
      <c r="S1074" s="11">
        <f t="shared" si="66"/>
        <v>41645.832141203704</v>
      </c>
      <c r="T1074" s="11">
        <f t="shared" si="67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6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7">
        <f t="shared" si="64"/>
        <v>1.3333333333333334E-2</v>
      </c>
      <c r="P1075" s="9">
        <f t="shared" si="65"/>
        <v>10</v>
      </c>
      <c r="Q1075" t="s">
        <v>8333</v>
      </c>
      <c r="R1075" t="s">
        <v>8334</v>
      </c>
      <c r="S1075" s="11">
        <f t="shared" si="66"/>
        <v>40802.964594907404</v>
      </c>
      <c r="T1075" s="11">
        <f t="shared" si="67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7">
        <f t="shared" si="64"/>
        <v>6.3092592592592589E-2</v>
      </c>
      <c r="P1076" s="9">
        <f t="shared" si="65"/>
        <v>113.56666666666666</v>
      </c>
      <c r="Q1076" t="s">
        <v>8333</v>
      </c>
      <c r="R1076" t="s">
        <v>8334</v>
      </c>
      <c r="S1076" s="11">
        <f t="shared" si="66"/>
        <v>41613.172974537039</v>
      </c>
      <c r="T1076" s="11">
        <f t="shared" si="67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6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7">
        <f t="shared" si="64"/>
        <v>4.4999999999999998E-2</v>
      </c>
      <c r="P1077" s="9">
        <f t="shared" si="65"/>
        <v>15</v>
      </c>
      <c r="Q1077" t="s">
        <v>8333</v>
      </c>
      <c r="R1077" t="s">
        <v>8334</v>
      </c>
      <c r="S1077" s="11">
        <f t="shared" si="66"/>
        <v>41005.904120370367</v>
      </c>
      <c r="T1077" s="11">
        <f t="shared" si="67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6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7">
        <f t="shared" si="64"/>
        <v>0.62765333333333329</v>
      </c>
      <c r="P1078" s="9">
        <f t="shared" si="65"/>
        <v>48.281025641025643</v>
      </c>
      <c r="Q1078" t="s">
        <v>8333</v>
      </c>
      <c r="R1078" t="s">
        <v>8334</v>
      </c>
      <c r="S1078" s="11">
        <f t="shared" si="66"/>
        <v>41838.377893518518</v>
      </c>
      <c r="T1078" s="11">
        <f t="shared" si="67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6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7">
        <f t="shared" si="64"/>
        <v>0.29376000000000002</v>
      </c>
      <c r="P1079" s="9">
        <f t="shared" si="65"/>
        <v>43.976047904191617</v>
      </c>
      <c r="Q1079" t="s">
        <v>8333</v>
      </c>
      <c r="R1079" t="s">
        <v>8334</v>
      </c>
      <c r="S1079" s="11">
        <f t="shared" si="66"/>
        <v>42353.16679398148</v>
      </c>
      <c r="T1079" s="11">
        <f t="shared" si="67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6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7">
        <f t="shared" si="64"/>
        <v>7.4999999999999997E-2</v>
      </c>
      <c r="P1080" s="9">
        <f t="shared" si="65"/>
        <v>9</v>
      </c>
      <c r="Q1080" t="s">
        <v>8333</v>
      </c>
      <c r="R1080" t="s">
        <v>8334</v>
      </c>
      <c r="S1080" s="11">
        <f t="shared" si="66"/>
        <v>40701.195844907408</v>
      </c>
      <c r="T1080" s="11">
        <f t="shared" si="67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6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7">
        <f t="shared" si="64"/>
        <v>2.6076923076923077E-2</v>
      </c>
      <c r="P1081" s="9">
        <f t="shared" si="65"/>
        <v>37.666666666666664</v>
      </c>
      <c r="Q1081" t="s">
        <v>8333</v>
      </c>
      <c r="R1081" t="s">
        <v>8334</v>
      </c>
      <c r="S1081" s="11">
        <f t="shared" si="66"/>
        <v>42479.566388888896</v>
      </c>
      <c r="T1081" s="11">
        <f t="shared" si="67"/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6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7">
        <f t="shared" si="64"/>
        <v>9.1050000000000006E-2</v>
      </c>
      <c r="P1082" s="9">
        <f t="shared" si="65"/>
        <v>18.581632653061224</v>
      </c>
      <c r="Q1082" t="s">
        <v>8333</v>
      </c>
      <c r="R1082" t="s">
        <v>8334</v>
      </c>
      <c r="S1082" s="11">
        <f t="shared" si="66"/>
        <v>41740.138113425928</v>
      </c>
      <c r="T1082" s="11">
        <f t="shared" si="67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6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7">
        <f t="shared" si="64"/>
        <v>1.7647058823529413E-4</v>
      </c>
      <c r="P1083" s="9">
        <f t="shared" si="65"/>
        <v>3</v>
      </c>
      <c r="Q1083" t="s">
        <v>8333</v>
      </c>
      <c r="R1083" t="s">
        <v>8334</v>
      </c>
      <c r="S1083" s="11">
        <f t="shared" si="66"/>
        <v>42002.926990740743</v>
      </c>
      <c r="T1083" s="11">
        <f t="shared" si="67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6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7">
        <f t="shared" si="64"/>
        <v>5.5999999999999999E-3</v>
      </c>
      <c r="P1084" s="9">
        <f t="shared" si="65"/>
        <v>18.666666666666668</v>
      </c>
      <c r="Q1084" t="s">
        <v>8333</v>
      </c>
      <c r="R1084" t="s">
        <v>8334</v>
      </c>
      <c r="S1084" s="11">
        <f t="shared" si="66"/>
        <v>41101.906111111115</v>
      </c>
      <c r="T1084" s="11">
        <f t="shared" si="67"/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6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7">
        <f t="shared" si="64"/>
        <v>8.2000000000000007E-3</v>
      </c>
      <c r="P1085" s="9">
        <f t="shared" si="65"/>
        <v>410</v>
      </c>
      <c r="Q1085" t="s">
        <v>8333</v>
      </c>
      <c r="R1085" t="s">
        <v>8334</v>
      </c>
      <c r="S1085" s="11">
        <f t="shared" si="66"/>
        <v>41793.659525462965</v>
      </c>
      <c r="T1085" s="11">
        <f t="shared" si="67"/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7">
        <f t="shared" si="64"/>
        <v>0</v>
      </c>
      <c r="P1086" s="9" t="e">
        <f t="shared" si="65"/>
        <v>#DIV/0!</v>
      </c>
      <c r="Q1086" t="s">
        <v>8333</v>
      </c>
      <c r="R1086" t="s">
        <v>8334</v>
      </c>
      <c r="S1086" s="11">
        <f t="shared" si="66"/>
        <v>41829.912083333329</v>
      </c>
      <c r="T1086" s="11">
        <f t="shared" si="67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6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7">
        <f t="shared" si="64"/>
        <v>3.4200000000000001E-2</v>
      </c>
      <c r="P1087" s="9">
        <f t="shared" si="65"/>
        <v>114</v>
      </c>
      <c r="Q1087" t="s">
        <v>8333</v>
      </c>
      <c r="R1087" t="s">
        <v>8334</v>
      </c>
      <c r="S1087" s="11">
        <f t="shared" si="66"/>
        <v>42413.671006944445</v>
      </c>
      <c r="T1087" s="11">
        <f t="shared" si="67"/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6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7">
        <f t="shared" si="64"/>
        <v>8.3333333333333339E-4</v>
      </c>
      <c r="P1088" s="9">
        <f t="shared" si="65"/>
        <v>7.5</v>
      </c>
      <c r="Q1088" t="s">
        <v>8333</v>
      </c>
      <c r="R1088" t="s">
        <v>8334</v>
      </c>
      <c r="S1088" s="11">
        <f t="shared" si="66"/>
        <v>41845.866793981484</v>
      </c>
      <c r="T1088" s="11">
        <f t="shared" si="67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6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7">
        <f t="shared" si="64"/>
        <v>0</v>
      </c>
      <c r="P1089" s="9" t="e">
        <f t="shared" si="65"/>
        <v>#DIV/0!</v>
      </c>
      <c r="Q1089" t="s">
        <v>8333</v>
      </c>
      <c r="R1089" t="s">
        <v>8334</v>
      </c>
      <c r="S1089" s="11">
        <f t="shared" si="66"/>
        <v>41775.713969907411</v>
      </c>
      <c r="T1089" s="11">
        <f t="shared" si="67"/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6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7">
        <f t="shared" si="64"/>
        <v>0.14182977777777778</v>
      </c>
      <c r="P1090" s="9">
        <f t="shared" si="65"/>
        <v>43.41727891156463</v>
      </c>
      <c r="Q1090" t="s">
        <v>8333</v>
      </c>
      <c r="R1090" t="s">
        <v>8334</v>
      </c>
      <c r="S1090" s="11">
        <f t="shared" si="66"/>
        <v>41723.799386574072</v>
      </c>
      <c r="T1090" s="11">
        <f t="shared" si="67"/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6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7">
        <f t="shared" ref="O1091:O1154" si="68">E1091/D1091</f>
        <v>7.8266666666666665E-2</v>
      </c>
      <c r="P1091" s="9">
        <f t="shared" ref="P1091:P1154" si="69">E1091/L1091</f>
        <v>23.959183673469386</v>
      </c>
      <c r="Q1091" t="s">
        <v>8333</v>
      </c>
      <c r="R1091" t="s">
        <v>8334</v>
      </c>
      <c r="S1091" s="11">
        <f t="shared" ref="S1091:S1154" si="70">(((J1091/60)/60)/24)+DATE(1970,1,1)</f>
        <v>42151.189525462964</v>
      </c>
      <c r="T1091" s="11">
        <f t="shared" ref="T1091:T1154" si="71">(((I1091/60)/60)/24)+DATE(1970,1,1)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6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7">
        <f t="shared" si="68"/>
        <v>3.8464497269020693E-4</v>
      </c>
      <c r="P1092" s="9">
        <f t="shared" si="69"/>
        <v>5</v>
      </c>
      <c r="Q1092" t="s">
        <v>8333</v>
      </c>
      <c r="R1092" t="s">
        <v>8334</v>
      </c>
      <c r="S1092" s="11">
        <f t="shared" si="70"/>
        <v>42123.185798611114</v>
      </c>
      <c r="T1092" s="11">
        <f t="shared" si="71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6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7">
        <f t="shared" si="68"/>
        <v>0.125</v>
      </c>
      <c r="P1093" s="9">
        <f t="shared" si="69"/>
        <v>12.5</v>
      </c>
      <c r="Q1093" t="s">
        <v>8333</v>
      </c>
      <c r="R1093" t="s">
        <v>8334</v>
      </c>
      <c r="S1093" s="11">
        <f t="shared" si="70"/>
        <v>42440.820277777777</v>
      </c>
      <c r="T1093" s="11">
        <f t="shared" si="71"/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6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7">
        <f t="shared" si="68"/>
        <v>1.0500000000000001E-2</v>
      </c>
      <c r="P1094" s="9">
        <f t="shared" si="69"/>
        <v>3</v>
      </c>
      <c r="Q1094" t="s">
        <v>8333</v>
      </c>
      <c r="R1094" t="s">
        <v>8334</v>
      </c>
      <c r="S1094" s="11">
        <f t="shared" si="70"/>
        <v>41250.025902777779</v>
      </c>
      <c r="T1094" s="11">
        <f t="shared" si="71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6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7">
        <f t="shared" si="68"/>
        <v>0.14083333333333334</v>
      </c>
      <c r="P1095" s="9">
        <f t="shared" si="69"/>
        <v>10.5625</v>
      </c>
      <c r="Q1095" t="s">
        <v>8333</v>
      </c>
      <c r="R1095" t="s">
        <v>8334</v>
      </c>
      <c r="S1095" s="11">
        <f t="shared" si="70"/>
        <v>42396.973807870367</v>
      </c>
      <c r="T1095" s="11">
        <f t="shared" si="71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7">
        <f t="shared" si="68"/>
        <v>0.18300055555555556</v>
      </c>
      <c r="P1096" s="9">
        <f t="shared" si="69"/>
        <v>122.00037037037038</v>
      </c>
      <c r="Q1096" t="s">
        <v>8333</v>
      </c>
      <c r="R1096" t="s">
        <v>8334</v>
      </c>
      <c r="S1096" s="11">
        <f t="shared" si="70"/>
        <v>40795.713344907403</v>
      </c>
      <c r="T1096" s="11">
        <f t="shared" si="71"/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6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7">
        <f t="shared" si="68"/>
        <v>5.0347999999999997E-2</v>
      </c>
      <c r="P1097" s="9">
        <f t="shared" si="69"/>
        <v>267.80851063829789</v>
      </c>
      <c r="Q1097" t="s">
        <v>8333</v>
      </c>
      <c r="R1097" t="s">
        <v>8334</v>
      </c>
      <c r="S1097" s="11">
        <f t="shared" si="70"/>
        <v>41486.537268518521</v>
      </c>
      <c r="T1097" s="11">
        <f t="shared" si="71"/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6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7">
        <f t="shared" si="68"/>
        <v>0.17933333333333334</v>
      </c>
      <c r="P1098" s="9">
        <f t="shared" si="69"/>
        <v>74.206896551724142</v>
      </c>
      <c r="Q1098" t="s">
        <v>8333</v>
      </c>
      <c r="R1098" t="s">
        <v>8334</v>
      </c>
      <c r="S1098" s="11">
        <f t="shared" si="70"/>
        <v>41885.51798611111</v>
      </c>
      <c r="T1098" s="11">
        <f t="shared" si="71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6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7">
        <f t="shared" si="68"/>
        <v>4.6999999999999999E-4</v>
      </c>
      <c r="P1099" s="9">
        <f t="shared" si="69"/>
        <v>6.7142857142857144</v>
      </c>
      <c r="Q1099" t="s">
        <v>8333</v>
      </c>
      <c r="R1099" t="s">
        <v>8334</v>
      </c>
      <c r="S1099" s="11">
        <f t="shared" si="70"/>
        <v>41660.792557870373</v>
      </c>
      <c r="T1099" s="11">
        <f t="shared" si="71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6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7">
        <f t="shared" si="68"/>
        <v>7.2120000000000004E-2</v>
      </c>
      <c r="P1100" s="9">
        <f t="shared" si="69"/>
        <v>81.954545454545453</v>
      </c>
      <c r="Q1100" t="s">
        <v>8333</v>
      </c>
      <c r="R1100" t="s">
        <v>8334</v>
      </c>
      <c r="S1100" s="11">
        <f t="shared" si="70"/>
        <v>41712.762673611112</v>
      </c>
      <c r="T1100" s="11">
        <f t="shared" si="71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6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7">
        <f t="shared" si="68"/>
        <v>5.0000000000000001E-3</v>
      </c>
      <c r="P1101" s="9">
        <f t="shared" si="69"/>
        <v>25</v>
      </c>
      <c r="Q1101" t="s">
        <v>8333</v>
      </c>
      <c r="R1101" t="s">
        <v>8334</v>
      </c>
      <c r="S1101" s="11">
        <f t="shared" si="70"/>
        <v>42107.836435185185</v>
      </c>
      <c r="T1101" s="11">
        <f t="shared" si="71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6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7">
        <f t="shared" si="68"/>
        <v>2.5000000000000001E-2</v>
      </c>
      <c r="P1102" s="9">
        <f t="shared" si="69"/>
        <v>10</v>
      </c>
      <c r="Q1102" t="s">
        <v>8333</v>
      </c>
      <c r="R1102" t="s">
        <v>8334</v>
      </c>
      <c r="S1102" s="11">
        <f t="shared" si="70"/>
        <v>42384.110775462963</v>
      </c>
      <c r="T1102" s="11">
        <f t="shared" si="71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6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7">
        <f t="shared" si="68"/>
        <v>4.0999999999999999E-4</v>
      </c>
      <c r="P1103" s="9">
        <f t="shared" si="69"/>
        <v>6.833333333333333</v>
      </c>
      <c r="Q1103" t="s">
        <v>8333</v>
      </c>
      <c r="R1103" t="s">
        <v>8334</v>
      </c>
      <c r="S1103" s="11">
        <f t="shared" si="70"/>
        <v>42538.77243055556</v>
      </c>
      <c r="T1103" s="11">
        <f t="shared" si="71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6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7">
        <f t="shared" si="68"/>
        <v>5.3124999999999999E-2</v>
      </c>
      <c r="P1104" s="9">
        <f t="shared" si="69"/>
        <v>17.708333333333332</v>
      </c>
      <c r="Q1104" t="s">
        <v>8333</v>
      </c>
      <c r="R1104" t="s">
        <v>8334</v>
      </c>
      <c r="S1104" s="11">
        <f t="shared" si="70"/>
        <v>41577.045428240745</v>
      </c>
      <c r="T1104" s="11">
        <f t="shared" si="71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6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7">
        <f t="shared" si="68"/>
        <v>1.6199999999999999E-2</v>
      </c>
      <c r="P1105" s="9">
        <f t="shared" si="69"/>
        <v>16.2</v>
      </c>
      <c r="Q1105" t="s">
        <v>8333</v>
      </c>
      <c r="R1105" t="s">
        <v>8334</v>
      </c>
      <c r="S1105" s="11">
        <f t="shared" si="70"/>
        <v>42479.22210648148</v>
      </c>
      <c r="T1105" s="11">
        <f t="shared" si="71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7">
        <f t="shared" si="68"/>
        <v>4.9516666666666667E-2</v>
      </c>
      <c r="P1106" s="9">
        <f t="shared" si="69"/>
        <v>80.297297297297291</v>
      </c>
      <c r="Q1106" t="s">
        <v>8333</v>
      </c>
      <c r="R1106" t="s">
        <v>8334</v>
      </c>
      <c r="S1106" s="11">
        <f t="shared" si="70"/>
        <v>41771.40996527778</v>
      </c>
      <c r="T1106" s="11">
        <f t="shared" si="71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6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7">
        <f t="shared" si="68"/>
        <v>1.5900000000000001E-3</v>
      </c>
      <c r="P1107" s="9">
        <f t="shared" si="69"/>
        <v>71.55</v>
      </c>
      <c r="Q1107" t="s">
        <v>8333</v>
      </c>
      <c r="R1107" t="s">
        <v>8334</v>
      </c>
      <c r="S1107" s="11">
        <f t="shared" si="70"/>
        <v>41692.135729166665</v>
      </c>
      <c r="T1107" s="11">
        <f t="shared" si="71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6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7">
        <f t="shared" si="68"/>
        <v>0.41249999999999998</v>
      </c>
      <c r="P1108" s="9">
        <f t="shared" si="69"/>
        <v>23.571428571428573</v>
      </c>
      <c r="Q1108" t="s">
        <v>8333</v>
      </c>
      <c r="R1108" t="s">
        <v>8334</v>
      </c>
      <c r="S1108" s="11">
        <f t="shared" si="70"/>
        <v>40973.740451388891</v>
      </c>
      <c r="T1108" s="11">
        <f t="shared" si="71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6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7">
        <f t="shared" si="68"/>
        <v>0</v>
      </c>
      <c r="P1109" s="9" t="e">
        <f t="shared" si="69"/>
        <v>#DIV/0!</v>
      </c>
      <c r="Q1109" t="s">
        <v>8333</v>
      </c>
      <c r="R1109" t="s">
        <v>8334</v>
      </c>
      <c r="S1109" s="11">
        <f t="shared" si="70"/>
        <v>41813.861388888887</v>
      </c>
      <c r="T1109" s="11">
        <f t="shared" si="71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6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7">
        <f t="shared" si="68"/>
        <v>2.93E-2</v>
      </c>
      <c r="P1110" s="9">
        <f t="shared" si="69"/>
        <v>34.88095238095238</v>
      </c>
      <c r="Q1110" t="s">
        <v>8333</v>
      </c>
      <c r="R1110" t="s">
        <v>8334</v>
      </c>
      <c r="S1110" s="11">
        <f t="shared" si="70"/>
        <v>40952.636979166666</v>
      </c>
      <c r="T1110" s="11">
        <f t="shared" si="71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6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7">
        <f t="shared" si="68"/>
        <v>4.4999999999999997E-3</v>
      </c>
      <c r="P1111" s="9">
        <f t="shared" si="69"/>
        <v>15</v>
      </c>
      <c r="Q1111" t="s">
        <v>8333</v>
      </c>
      <c r="R1111" t="s">
        <v>8334</v>
      </c>
      <c r="S1111" s="11">
        <f t="shared" si="70"/>
        <v>42662.752199074079</v>
      </c>
      <c r="T1111" s="11">
        <f t="shared" si="71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6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7">
        <f t="shared" si="68"/>
        <v>5.1000000000000004E-3</v>
      </c>
      <c r="P1112" s="9">
        <f t="shared" si="69"/>
        <v>23.181818181818183</v>
      </c>
      <c r="Q1112" t="s">
        <v>8333</v>
      </c>
      <c r="R1112" t="s">
        <v>8334</v>
      </c>
      <c r="S1112" s="11">
        <f t="shared" si="70"/>
        <v>41220.933124999996</v>
      </c>
      <c r="T1112" s="11">
        <f t="shared" si="71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6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7">
        <f t="shared" si="68"/>
        <v>4.0000000000000002E-4</v>
      </c>
      <c r="P1113" s="9">
        <f t="shared" si="69"/>
        <v>1</v>
      </c>
      <c r="Q1113" t="s">
        <v>8333</v>
      </c>
      <c r="R1113" t="s">
        <v>8334</v>
      </c>
      <c r="S1113" s="11">
        <f t="shared" si="70"/>
        <v>42347.203587962969</v>
      </c>
      <c r="T1113" s="11">
        <f t="shared" si="71"/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6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7">
        <f t="shared" si="68"/>
        <v>0.35537409090909089</v>
      </c>
      <c r="P1114" s="9">
        <f t="shared" si="69"/>
        <v>100.23371794871794</v>
      </c>
      <c r="Q1114" t="s">
        <v>8333</v>
      </c>
      <c r="R1114" t="s">
        <v>8334</v>
      </c>
      <c r="S1114" s="11">
        <f t="shared" si="70"/>
        <v>41963.759386574078</v>
      </c>
      <c r="T1114" s="11">
        <f t="shared" si="71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6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7">
        <f t="shared" si="68"/>
        <v>5.0000000000000001E-3</v>
      </c>
      <c r="P1115" s="9">
        <f t="shared" si="69"/>
        <v>5</v>
      </c>
      <c r="Q1115" t="s">
        <v>8333</v>
      </c>
      <c r="R1115" t="s">
        <v>8334</v>
      </c>
      <c r="S1115" s="11">
        <f t="shared" si="70"/>
        <v>41835.977083333331</v>
      </c>
      <c r="T1115" s="11">
        <f t="shared" si="71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7">
        <f t="shared" si="68"/>
        <v>1.6666666666666668E-3</v>
      </c>
      <c r="P1116" s="9">
        <f t="shared" si="69"/>
        <v>3.3333333333333335</v>
      </c>
      <c r="Q1116" t="s">
        <v>8333</v>
      </c>
      <c r="R1116" t="s">
        <v>8334</v>
      </c>
      <c r="S1116" s="11">
        <f t="shared" si="70"/>
        <v>41526.345914351856</v>
      </c>
      <c r="T1116" s="11">
        <f t="shared" si="71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6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7">
        <f t="shared" si="68"/>
        <v>1.325E-3</v>
      </c>
      <c r="P1117" s="9">
        <f t="shared" si="69"/>
        <v>13.25</v>
      </c>
      <c r="Q1117" t="s">
        <v>8333</v>
      </c>
      <c r="R1117" t="s">
        <v>8334</v>
      </c>
      <c r="S1117" s="11">
        <f t="shared" si="70"/>
        <v>42429.695543981477</v>
      </c>
      <c r="T1117" s="11">
        <f t="shared" si="71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6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7">
        <f t="shared" si="68"/>
        <v>3.5704000000000004E-4</v>
      </c>
      <c r="P1118" s="9">
        <f t="shared" si="69"/>
        <v>17.852</v>
      </c>
      <c r="Q1118" t="s">
        <v>8333</v>
      </c>
      <c r="R1118" t="s">
        <v>8334</v>
      </c>
      <c r="S1118" s="11">
        <f t="shared" si="70"/>
        <v>41009.847314814811</v>
      </c>
      <c r="T1118" s="11">
        <f t="shared" si="71"/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6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7">
        <f t="shared" si="68"/>
        <v>8.3000000000000004E-2</v>
      </c>
      <c r="P1119" s="9">
        <f t="shared" si="69"/>
        <v>10.375</v>
      </c>
      <c r="Q1119" t="s">
        <v>8333</v>
      </c>
      <c r="R1119" t="s">
        <v>8334</v>
      </c>
      <c r="S1119" s="11">
        <f t="shared" si="70"/>
        <v>42333.598530092597</v>
      </c>
      <c r="T1119" s="11">
        <f t="shared" si="71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6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7">
        <f t="shared" si="68"/>
        <v>2.4222222222222221E-2</v>
      </c>
      <c r="P1120" s="9">
        <f t="shared" si="69"/>
        <v>36.333333333333336</v>
      </c>
      <c r="Q1120" t="s">
        <v>8333</v>
      </c>
      <c r="R1120" t="s">
        <v>8334</v>
      </c>
      <c r="S1120" s="11">
        <f t="shared" si="70"/>
        <v>41704.16642361111</v>
      </c>
      <c r="T1120" s="11">
        <f t="shared" si="71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6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7">
        <f t="shared" si="68"/>
        <v>2.3809523809523812E-3</v>
      </c>
      <c r="P1121" s="9">
        <f t="shared" si="69"/>
        <v>5</v>
      </c>
      <c r="Q1121" t="s">
        <v>8333</v>
      </c>
      <c r="R1121" t="s">
        <v>8334</v>
      </c>
      <c r="S1121" s="11">
        <f t="shared" si="70"/>
        <v>41722.792407407411</v>
      </c>
      <c r="T1121" s="11">
        <f t="shared" si="71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6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7">
        <f t="shared" si="68"/>
        <v>0</v>
      </c>
      <c r="P1122" s="9" t="e">
        <f t="shared" si="69"/>
        <v>#DIV/0!</v>
      </c>
      <c r="Q1122" t="s">
        <v>8333</v>
      </c>
      <c r="R1122" t="s">
        <v>8334</v>
      </c>
      <c r="S1122" s="11">
        <f t="shared" si="70"/>
        <v>40799.872685185182</v>
      </c>
      <c r="T1122" s="11">
        <f t="shared" si="71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6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7">
        <f t="shared" si="68"/>
        <v>1.16E-4</v>
      </c>
      <c r="P1123" s="9">
        <f t="shared" si="69"/>
        <v>5.8</v>
      </c>
      <c r="Q1123" t="s">
        <v>8333</v>
      </c>
      <c r="R1123" t="s">
        <v>8334</v>
      </c>
      <c r="S1123" s="11">
        <f t="shared" si="70"/>
        <v>42412.934212962966</v>
      </c>
      <c r="T1123" s="11">
        <f t="shared" si="71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6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7">
        <f t="shared" si="68"/>
        <v>0</v>
      </c>
      <c r="P1124" s="9" t="e">
        <f t="shared" si="69"/>
        <v>#DIV/0!</v>
      </c>
      <c r="Q1124" t="s">
        <v>8333</v>
      </c>
      <c r="R1124" t="s">
        <v>8334</v>
      </c>
      <c r="S1124" s="11">
        <f t="shared" si="70"/>
        <v>41410.703993055555</v>
      </c>
      <c r="T1124" s="11">
        <f t="shared" si="71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6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7">
        <f t="shared" si="68"/>
        <v>2.2000000000000001E-3</v>
      </c>
      <c r="P1125" s="9">
        <f t="shared" si="69"/>
        <v>3.6666666666666665</v>
      </c>
      <c r="Q1125" t="s">
        <v>8333</v>
      </c>
      <c r="R1125" t="s">
        <v>8334</v>
      </c>
      <c r="S1125" s="11">
        <f t="shared" si="70"/>
        <v>41718.5237037037</v>
      </c>
      <c r="T1125" s="11">
        <f t="shared" si="71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7">
        <f t="shared" si="68"/>
        <v>4.7222222222222223E-3</v>
      </c>
      <c r="P1126" s="9">
        <f t="shared" si="69"/>
        <v>60.714285714285715</v>
      </c>
      <c r="Q1126" t="s">
        <v>8333</v>
      </c>
      <c r="R1126" t="s">
        <v>8335</v>
      </c>
      <c r="S1126" s="11">
        <f t="shared" si="70"/>
        <v>42094.667256944449</v>
      </c>
      <c r="T1126" s="11">
        <f t="shared" si="71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6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7">
        <f t="shared" si="68"/>
        <v>0</v>
      </c>
      <c r="P1127" s="9" t="e">
        <f t="shared" si="69"/>
        <v>#DIV/0!</v>
      </c>
      <c r="Q1127" t="s">
        <v>8333</v>
      </c>
      <c r="R1127" t="s">
        <v>8335</v>
      </c>
      <c r="S1127" s="11">
        <f t="shared" si="70"/>
        <v>42212.624189814815</v>
      </c>
      <c r="T1127" s="11">
        <f t="shared" si="71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6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7">
        <f t="shared" si="68"/>
        <v>5.0000000000000001E-3</v>
      </c>
      <c r="P1128" s="9">
        <f t="shared" si="69"/>
        <v>5</v>
      </c>
      <c r="Q1128" t="s">
        <v>8333</v>
      </c>
      <c r="R1128" t="s">
        <v>8335</v>
      </c>
      <c r="S1128" s="11">
        <f t="shared" si="70"/>
        <v>42535.327476851846</v>
      </c>
      <c r="T1128" s="11">
        <f t="shared" si="71"/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6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7">
        <f t="shared" si="68"/>
        <v>1.6714285714285713E-2</v>
      </c>
      <c r="P1129" s="9">
        <f t="shared" si="69"/>
        <v>25.434782608695652</v>
      </c>
      <c r="Q1129" t="s">
        <v>8333</v>
      </c>
      <c r="R1129" t="s">
        <v>8335</v>
      </c>
      <c r="S1129" s="11">
        <f t="shared" si="70"/>
        <v>41926.854166666664</v>
      </c>
      <c r="T1129" s="11">
        <f t="shared" si="71"/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6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7">
        <f t="shared" si="68"/>
        <v>1E-3</v>
      </c>
      <c r="P1130" s="9">
        <f t="shared" si="69"/>
        <v>1</v>
      </c>
      <c r="Q1130" t="s">
        <v>8333</v>
      </c>
      <c r="R1130" t="s">
        <v>8335</v>
      </c>
      <c r="S1130" s="11">
        <f t="shared" si="70"/>
        <v>41828.649502314816</v>
      </c>
      <c r="T1130" s="11">
        <f t="shared" si="71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6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7">
        <f t="shared" si="68"/>
        <v>1.0499999999999999E-3</v>
      </c>
      <c r="P1131" s="9">
        <f t="shared" si="69"/>
        <v>10.5</v>
      </c>
      <c r="Q1131" t="s">
        <v>8333</v>
      </c>
      <c r="R1131" t="s">
        <v>8335</v>
      </c>
      <c r="S1131" s="11">
        <f t="shared" si="70"/>
        <v>42496.264965277776</v>
      </c>
      <c r="T1131" s="11">
        <f t="shared" si="71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6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7">
        <f t="shared" si="68"/>
        <v>2.2000000000000001E-3</v>
      </c>
      <c r="P1132" s="9">
        <f t="shared" si="69"/>
        <v>3.6666666666666665</v>
      </c>
      <c r="Q1132" t="s">
        <v>8333</v>
      </c>
      <c r="R1132" t="s">
        <v>8335</v>
      </c>
      <c r="S1132" s="11">
        <f t="shared" si="70"/>
        <v>41908.996527777781</v>
      </c>
      <c r="T1132" s="11">
        <f t="shared" si="71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6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7">
        <f t="shared" si="68"/>
        <v>0</v>
      </c>
      <c r="P1133" s="9" t="e">
        <f t="shared" si="69"/>
        <v>#DIV/0!</v>
      </c>
      <c r="Q1133" t="s">
        <v>8333</v>
      </c>
      <c r="R1133" t="s">
        <v>8335</v>
      </c>
      <c r="S1133" s="11">
        <f t="shared" si="70"/>
        <v>42332.908194444448</v>
      </c>
      <c r="T1133" s="11">
        <f t="shared" si="71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6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7">
        <f t="shared" si="68"/>
        <v>0.14380000000000001</v>
      </c>
      <c r="P1134" s="9">
        <f t="shared" si="69"/>
        <v>110.61538461538461</v>
      </c>
      <c r="Q1134" t="s">
        <v>8333</v>
      </c>
      <c r="R1134" t="s">
        <v>8335</v>
      </c>
      <c r="S1134" s="11">
        <f t="shared" si="70"/>
        <v>42706.115405092598</v>
      </c>
      <c r="T1134" s="11">
        <f t="shared" si="71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6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7">
        <f t="shared" si="68"/>
        <v>6.6666666666666671E-3</v>
      </c>
      <c r="P1135" s="9">
        <f t="shared" si="69"/>
        <v>20</v>
      </c>
      <c r="Q1135" t="s">
        <v>8333</v>
      </c>
      <c r="R1135" t="s">
        <v>8335</v>
      </c>
      <c r="S1135" s="11">
        <f t="shared" si="70"/>
        <v>41821.407187500001</v>
      </c>
      <c r="T1135" s="11">
        <f t="shared" si="71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7">
        <f t="shared" si="68"/>
        <v>4.0000000000000003E-5</v>
      </c>
      <c r="P1136" s="9">
        <f t="shared" si="69"/>
        <v>1</v>
      </c>
      <c r="Q1136" t="s">
        <v>8333</v>
      </c>
      <c r="R1136" t="s">
        <v>8335</v>
      </c>
      <c r="S1136" s="11">
        <f t="shared" si="70"/>
        <v>41958.285046296296</v>
      </c>
      <c r="T1136" s="11">
        <f t="shared" si="71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6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7">
        <f t="shared" si="68"/>
        <v>0.05</v>
      </c>
      <c r="P1137" s="9">
        <f t="shared" si="69"/>
        <v>50</v>
      </c>
      <c r="Q1137" t="s">
        <v>8333</v>
      </c>
      <c r="R1137" t="s">
        <v>8335</v>
      </c>
      <c r="S1137" s="11">
        <f t="shared" si="70"/>
        <v>42558.989513888882</v>
      </c>
      <c r="T1137" s="11">
        <f t="shared" si="71"/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6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7">
        <f t="shared" si="68"/>
        <v>6.4439140811455853E-2</v>
      </c>
      <c r="P1138" s="9">
        <f t="shared" si="69"/>
        <v>45</v>
      </c>
      <c r="Q1138" t="s">
        <v>8333</v>
      </c>
      <c r="R1138" t="s">
        <v>8335</v>
      </c>
      <c r="S1138" s="11">
        <f t="shared" si="70"/>
        <v>42327.671631944439</v>
      </c>
      <c r="T1138" s="11">
        <f t="shared" si="71"/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6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7">
        <f t="shared" si="68"/>
        <v>0.39500000000000002</v>
      </c>
      <c r="P1139" s="9">
        <f t="shared" si="69"/>
        <v>253.2051282051282</v>
      </c>
      <c r="Q1139" t="s">
        <v>8333</v>
      </c>
      <c r="R1139" t="s">
        <v>8335</v>
      </c>
      <c r="S1139" s="11">
        <f t="shared" si="70"/>
        <v>42453.819687499999</v>
      </c>
      <c r="T1139" s="11">
        <f t="shared" si="71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6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7">
        <f t="shared" si="68"/>
        <v>3.5714285714285713E-3</v>
      </c>
      <c r="P1140" s="9">
        <f t="shared" si="69"/>
        <v>31.25</v>
      </c>
      <c r="Q1140" t="s">
        <v>8333</v>
      </c>
      <c r="R1140" t="s">
        <v>8335</v>
      </c>
      <c r="S1140" s="11">
        <f t="shared" si="70"/>
        <v>42736.9066087963</v>
      </c>
      <c r="T1140" s="11">
        <f t="shared" si="71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6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7">
        <f t="shared" si="68"/>
        <v>6.2500000000000001E-4</v>
      </c>
      <c r="P1141" s="9">
        <f t="shared" si="69"/>
        <v>5</v>
      </c>
      <c r="Q1141" t="s">
        <v>8333</v>
      </c>
      <c r="R1141" t="s">
        <v>8335</v>
      </c>
      <c r="S1141" s="11">
        <f t="shared" si="70"/>
        <v>41975.347523148142</v>
      </c>
      <c r="T1141" s="11">
        <f t="shared" si="71"/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6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7">
        <f t="shared" si="68"/>
        <v>0</v>
      </c>
      <c r="P1142" s="9" t="e">
        <f t="shared" si="69"/>
        <v>#DIV/0!</v>
      </c>
      <c r="Q1142" t="s">
        <v>8333</v>
      </c>
      <c r="R1142" t="s">
        <v>8335</v>
      </c>
      <c r="S1142" s="11">
        <f t="shared" si="70"/>
        <v>42192.462048611109</v>
      </c>
      <c r="T1142" s="11">
        <f t="shared" si="71"/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6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7">
        <f t="shared" si="68"/>
        <v>0</v>
      </c>
      <c r="P1143" s="9" t="e">
        <f t="shared" si="69"/>
        <v>#DIV/0!</v>
      </c>
      <c r="Q1143" t="s">
        <v>8333</v>
      </c>
      <c r="R1143" t="s">
        <v>8335</v>
      </c>
      <c r="S1143" s="11">
        <f t="shared" si="70"/>
        <v>42164.699652777781</v>
      </c>
      <c r="T1143" s="11">
        <f t="shared" si="71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6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7">
        <f t="shared" si="68"/>
        <v>0</v>
      </c>
      <c r="P1144" s="9" t="e">
        <f t="shared" si="69"/>
        <v>#DIV/0!</v>
      </c>
      <c r="Q1144" t="s">
        <v>8333</v>
      </c>
      <c r="R1144" t="s">
        <v>8335</v>
      </c>
      <c r="S1144" s="11">
        <f t="shared" si="70"/>
        <v>42022.006099537044</v>
      </c>
      <c r="T1144" s="11">
        <f t="shared" si="71"/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6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7">
        <f t="shared" si="68"/>
        <v>4.1333333333333335E-3</v>
      </c>
      <c r="P1145" s="9">
        <f t="shared" si="69"/>
        <v>23.25</v>
      </c>
      <c r="Q1145" t="s">
        <v>8333</v>
      </c>
      <c r="R1145" t="s">
        <v>8335</v>
      </c>
      <c r="S1145" s="11">
        <f t="shared" si="70"/>
        <v>42325.19358796296</v>
      </c>
      <c r="T1145" s="11">
        <f t="shared" si="71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7">
        <f t="shared" si="68"/>
        <v>0</v>
      </c>
      <c r="P1146" s="9" t="e">
        <f t="shared" si="69"/>
        <v>#DIV/0!</v>
      </c>
      <c r="Q1146" t="s">
        <v>8336</v>
      </c>
      <c r="R1146" t="s">
        <v>8337</v>
      </c>
      <c r="S1146" s="11">
        <f t="shared" si="70"/>
        <v>42093.181944444441</v>
      </c>
      <c r="T1146" s="11">
        <f t="shared" si="71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6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7">
        <f t="shared" si="68"/>
        <v>1.25E-3</v>
      </c>
      <c r="P1147" s="9">
        <f t="shared" si="69"/>
        <v>100</v>
      </c>
      <c r="Q1147" t="s">
        <v>8336</v>
      </c>
      <c r="R1147" t="s">
        <v>8337</v>
      </c>
      <c r="S1147" s="11">
        <f t="shared" si="70"/>
        <v>41854.747592592597</v>
      </c>
      <c r="T1147" s="11">
        <f t="shared" si="71"/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6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7">
        <f t="shared" si="68"/>
        <v>8.8333333333333333E-2</v>
      </c>
      <c r="P1148" s="9">
        <f t="shared" si="69"/>
        <v>44.166666666666664</v>
      </c>
      <c r="Q1148" t="s">
        <v>8336</v>
      </c>
      <c r="R1148" t="s">
        <v>8337</v>
      </c>
      <c r="S1148" s="11">
        <f t="shared" si="70"/>
        <v>41723.9533912037</v>
      </c>
      <c r="T1148" s="11">
        <f t="shared" si="71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6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7">
        <f t="shared" si="68"/>
        <v>0</v>
      </c>
      <c r="P1149" s="9" t="e">
        <f t="shared" si="69"/>
        <v>#DIV/0!</v>
      </c>
      <c r="Q1149" t="s">
        <v>8336</v>
      </c>
      <c r="R1149" t="s">
        <v>8337</v>
      </c>
      <c r="S1149" s="11">
        <f t="shared" si="70"/>
        <v>41871.972025462965</v>
      </c>
      <c r="T1149" s="11">
        <f t="shared" si="71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6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7">
        <f t="shared" si="68"/>
        <v>4.8666666666666667E-3</v>
      </c>
      <c r="P1150" s="9">
        <f t="shared" si="69"/>
        <v>24.333333333333332</v>
      </c>
      <c r="Q1150" t="s">
        <v>8336</v>
      </c>
      <c r="R1150" t="s">
        <v>8337</v>
      </c>
      <c r="S1150" s="11">
        <f t="shared" si="70"/>
        <v>42675.171076388884</v>
      </c>
      <c r="T1150" s="11">
        <f t="shared" si="71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6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7">
        <f t="shared" si="68"/>
        <v>1.5E-3</v>
      </c>
      <c r="P1151" s="9">
        <f t="shared" si="69"/>
        <v>37.5</v>
      </c>
      <c r="Q1151" t="s">
        <v>8336</v>
      </c>
      <c r="R1151" t="s">
        <v>8337</v>
      </c>
      <c r="S1151" s="11">
        <f t="shared" si="70"/>
        <v>42507.71025462963</v>
      </c>
      <c r="T1151" s="11">
        <f t="shared" si="71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6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7">
        <f t="shared" si="68"/>
        <v>0.1008</v>
      </c>
      <c r="P1152" s="9">
        <f t="shared" si="69"/>
        <v>42</v>
      </c>
      <c r="Q1152" t="s">
        <v>8336</v>
      </c>
      <c r="R1152" t="s">
        <v>8337</v>
      </c>
      <c r="S1152" s="11">
        <f t="shared" si="70"/>
        <v>42317.954571759255</v>
      </c>
      <c r="T1152" s="11">
        <f t="shared" si="71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6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7">
        <f t="shared" si="68"/>
        <v>0</v>
      </c>
      <c r="P1153" s="9" t="e">
        <f t="shared" si="69"/>
        <v>#DIV/0!</v>
      </c>
      <c r="Q1153" t="s">
        <v>8336</v>
      </c>
      <c r="R1153" t="s">
        <v>8337</v>
      </c>
      <c r="S1153" s="11">
        <f t="shared" si="70"/>
        <v>42224.102581018517</v>
      </c>
      <c r="T1153" s="11">
        <f t="shared" si="71"/>
        <v>42254.102581018517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6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7">
        <f t="shared" si="68"/>
        <v>5.6937500000000002E-2</v>
      </c>
      <c r="P1154" s="9">
        <f t="shared" si="69"/>
        <v>60.733333333333334</v>
      </c>
      <c r="Q1154" t="s">
        <v>8336</v>
      </c>
      <c r="R1154" t="s">
        <v>8337</v>
      </c>
      <c r="S1154" s="11">
        <f t="shared" si="70"/>
        <v>42109.709629629629</v>
      </c>
      <c r="T1154" s="11">
        <f t="shared" si="71"/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6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7">
        <f t="shared" ref="O1155:O1218" si="72">E1155/D1155</f>
        <v>6.2500000000000003E-3</v>
      </c>
      <c r="P1155" s="9">
        <f t="shared" ref="P1155:P1218" si="73">E1155/L1155</f>
        <v>50</v>
      </c>
      <c r="Q1155" t="s">
        <v>8336</v>
      </c>
      <c r="R1155" t="s">
        <v>8337</v>
      </c>
      <c r="S1155" s="11">
        <f t="shared" ref="S1155:S1218" si="74">(((J1155/60)/60)/24)+DATE(1970,1,1)</f>
        <v>42143.714178240742</v>
      </c>
      <c r="T1155" s="11">
        <f t="shared" ref="T1155:T1218" si="75">(((I1155/60)/60)/24)+DATE(1970,1,1)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7">
        <f t="shared" si="72"/>
        <v>6.5000000000000002E-2</v>
      </c>
      <c r="P1156" s="9">
        <f t="shared" si="73"/>
        <v>108.33333333333333</v>
      </c>
      <c r="Q1156" t="s">
        <v>8336</v>
      </c>
      <c r="R1156" t="s">
        <v>8337</v>
      </c>
      <c r="S1156" s="11">
        <f t="shared" si="74"/>
        <v>42223.108865740738</v>
      </c>
      <c r="T1156" s="11">
        <f t="shared" si="75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6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7">
        <f t="shared" si="72"/>
        <v>7.5199999999999998E-3</v>
      </c>
      <c r="P1157" s="9">
        <f t="shared" si="73"/>
        <v>23.5</v>
      </c>
      <c r="Q1157" t="s">
        <v>8336</v>
      </c>
      <c r="R1157" t="s">
        <v>8337</v>
      </c>
      <c r="S1157" s="11">
        <f t="shared" si="74"/>
        <v>41835.763981481483</v>
      </c>
      <c r="T1157" s="11">
        <f t="shared" si="75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6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7">
        <f t="shared" si="72"/>
        <v>0</v>
      </c>
      <c r="P1158" s="9" t="e">
        <f t="shared" si="73"/>
        <v>#DIV/0!</v>
      </c>
      <c r="Q1158" t="s">
        <v>8336</v>
      </c>
      <c r="R1158" t="s">
        <v>8337</v>
      </c>
      <c r="S1158" s="11">
        <f t="shared" si="74"/>
        <v>42029.07131944444</v>
      </c>
      <c r="T1158" s="11">
        <f t="shared" si="75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6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7">
        <f t="shared" si="72"/>
        <v>1.5100000000000001E-2</v>
      </c>
      <c r="P1159" s="9">
        <f t="shared" si="73"/>
        <v>50.333333333333336</v>
      </c>
      <c r="Q1159" t="s">
        <v>8336</v>
      </c>
      <c r="R1159" t="s">
        <v>8337</v>
      </c>
      <c r="S1159" s="11">
        <f t="shared" si="74"/>
        <v>41918.628240740742</v>
      </c>
      <c r="T1159" s="11">
        <f t="shared" si="75"/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6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7">
        <f t="shared" si="72"/>
        <v>4.6666666666666671E-3</v>
      </c>
      <c r="P1160" s="9">
        <f t="shared" si="73"/>
        <v>11.666666666666666</v>
      </c>
      <c r="Q1160" t="s">
        <v>8336</v>
      </c>
      <c r="R1160" t="s">
        <v>8337</v>
      </c>
      <c r="S1160" s="11">
        <f t="shared" si="74"/>
        <v>41952.09175925926</v>
      </c>
      <c r="T1160" s="11">
        <f t="shared" si="75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6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7">
        <f t="shared" si="72"/>
        <v>0</v>
      </c>
      <c r="P1161" s="9" t="e">
        <f t="shared" si="73"/>
        <v>#DIV/0!</v>
      </c>
      <c r="Q1161" t="s">
        <v>8336</v>
      </c>
      <c r="R1161" t="s">
        <v>8337</v>
      </c>
      <c r="S1161" s="11">
        <f t="shared" si="74"/>
        <v>42154.726446759261</v>
      </c>
      <c r="T1161" s="11">
        <f t="shared" si="75"/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6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7">
        <f t="shared" si="72"/>
        <v>3.85E-2</v>
      </c>
      <c r="P1162" s="9">
        <f t="shared" si="73"/>
        <v>60.789473684210527</v>
      </c>
      <c r="Q1162" t="s">
        <v>8336</v>
      </c>
      <c r="R1162" t="s">
        <v>8337</v>
      </c>
      <c r="S1162" s="11">
        <f t="shared" si="74"/>
        <v>42061.154930555553</v>
      </c>
      <c r="T1162" s="11">
        <f t="shared" si="75"/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6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7">
        <f t="shared" si="72"/>
        <v>0</v>
      </c>
      <c r="P1163" s="9" t="e">
        <f t="shared" si="73"/>
        <v>#DIV/0!</v>
      </c>
      <c r="Q1163" t="s">
        <v>8336</v>
      </c>
      <c r="R1163" t="s">
        <v>8337</v>
      </c>
      <c r="S1163" s="11">
        <f t="shared" si="74"/>
        <v>42122.629502314812</v>
      </c>
      <c r="T1163" s="11">
        <f t="shared" si="75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6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7">
        <f t="shared" si="72"/>
        <v>5.8333333333333338E-4</v>
      </c>
      <c r="P1164" s="9">
        <f t="shared" si="73"/>
        <v>17.5</v>
      </c>
      <c r="Q1164" t="s">
        <v>8336</v>
      </c>
      <c r="R1164" t="s">
        <v>8337</v>
      </c>
      <c r="S1164" s="11">
        <f t="shared" si="74"/>
        <v>41876.683611111112</v>
      </c>
      <c r="T1164" s="11">
        <f t="shared" si="75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6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7">
        <f t="shared" si="72"/>
        <v>0</v>
      </c>
      <c r="P1165" s="9" t="e">
        <f t="shared" si="73"/>
        <v>#DIV/0!</v>
      </c>
      <c r="Q1165" t="s">
        <v>8336</v>
      </c>
      <c r="R1165" t="s">
        <v>8337</v>
      </c>
      <c r="S1165" s="11">
        <f t="shared" si="74"/>
        <v>41830.723611111112</v>
      </c>
      <c r="T1165" s="11">
        <f t="shared" si="75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7">
        <f t="shared" si="72"/>
        <v>0</v>
      </c>
      <c r="P1166" s="9" t="e">
        <f t="shared" si="73"/>
        <v>#DIV/0!</v>
      </c>
      <c r="Q1166" t="s">
        <v>8336</v>
      </c>
      <c r="R1166" t="s">
        <v>8337</v>
      </c>
      <c r="S1166" s="11">
        <f t="shared" si="74"/>
        <v>42509.724328703705</v>
      </c>
      <c r="T1166" s="11">
        <f t="shared" si="75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6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7">
        <f t="shared" si="72"/>
        <v>0.20705000000000001</v>
      </c>
      <c r="P1167" s="9">
        <f t="shared" si="73"/>
        <v>82.82</v>
      </c>
      <c r="Q1167" t="s">
        <v>8336</v>
      </c>
      <c r="R1167" t="s">
        <v>8337</v>
      </c>
      <c r="S1167" s="11">
        <f t="shared" si="74"/>
        <v>41792.214467592588</v>
      </c>
      <c r="T1167" s="11">
        <f t="shared" si="75"/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6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7">
        <f t="shared" si="72"/>
        <v>0.19139999999999999</v>
      </c>
      <c r="P1168" s="9">
        <f t="shared" si="73"/>
        <v>358.875</v>
      </c>
      <c r="Q1168" t="s">
        <v>8336</v>
      </c>
      <c r="R1168" t="s">
        <v>8337</v>
      </c>
      <c r="S1168" s="11">
        <f t="shared" si="74"/>
        <v>42150.485439814816</v>
      </c>
      <c r="T1168" s="11">
        <f t="shared" si="75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6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7">
        <f t="shared" si="72"/>
        <v>1.6316666666666667E-2</v>
      </c>
      <c r="P1169" s="9">
        <f t="shared" si="73"/>
        <v>61.1875</v>
      </c>
      <c r="Q1169" t="s">
        <v>8336</v>
      </c>
      <c r="R1169" t="s">
        <v>8337</v>
      </c>
      <c r="S1169" s="11">
        <f t="shared" si="74"/>
        <v>41863.734895833331</v>
      </c>
      <c r="T1169" s="11">
        <f t="shared" si="75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6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7">
        <f t="shared" si="72"/>
        <v>5.6666666666666664E-2</v>
      </c>
      <c r="P1170" s="9">
        <f t="shared" si="73"/>
        <v>340</v>
      </c>
      <c r="Q1170" t="s">
        <v>8336</v>
      </c>
      <c r="R1170" t="s">
        <v>8337</v>
      </c>
      <c r="S1170" s="11">
        <f t="shared" si="74"/>
        <v>42605.053993055553</v>
      </c>
      <c r="T1170" s="11">
        <f t="shared" si="75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6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7">
        <f t="shared" si="72"/>
        <v>1.6999999999999999E-3</v>
      </c>
      <c r="P1171" s="9">
        <f t="shared" si="73"/>
        <v>5.666666666666667</v>
      </c>
      <c r="Q1171" t="s">
        <v>8336</v>
      </c>
      <c r="R1171" t="s">
        <v>8337</v>
      </c>
      <c r="S1171" s="11">
        <f t="shared" si="74"/>
        <v>42027.353738425925</v>
      </c>
      <c r="T1171" s="11">
        <f t="shared" si="75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6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7">
        <f t="shared" si="72"/>
        <v>4.0000000000000001E-3</v>
      </c>
      <c r="P1172" s="9">
        <f t="shared" si="73"/>
        <v>50</v>
      </c>
      <c r="Q1172" t="s">
        <v>8336</v>
      </c>
      <c r="R1172" t="s">
        <v>8337</v>
      </c>
      <c r="S1172" s="11">
        <f t="shared" si="74"/>
        <v>42124.893182870372</v>
      </c>
      <c r="T1172" s="11">
        <f t="shared" si="75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6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7">
        <f t="shared" si="72"/>
        <v>1E-3</v>
      </c>
      <c r="P1173" s="9">
        <f t="shared" si="73"/>
        <v>25</v>
      </c>
      <c r="Q1173" t="s">
        <v>8336</v>
      </c>
      <c r="R1173" t="s">
        <v>8337</v>
      </c>
      <c r="S1173" s="11">
        <f t="shared" si="74"/>
        <v>41938.804710648146</v>
      </c>
      <c r="T1173" s="11">
        <f t="shared" si="75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6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7">
        <f t="shared" si="72"/>
        <v>0</v>
      </c>
      <c r="P1174" s="9" t="e">
        <f t="shared" si="73"/>
        <v>#DIV/0!</v>
      </c>
      <c r="Q1174" t="s">
        <v>8336</v>
      </c>
      <c r="R1174" t="s">
        <v>8337</v>
      </c>
      <c r="S1174" s="11">
        <f t="shared" si="74"/>
        <v>41841.682314814818</v>
      </c>
      <c r="T1174" s="11">
        <f t="shared" si="75"/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6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7">
        <f t="shared" si="72"/>
        <v>2.4000000000000001E-4</v>
      </c>
      <c r="P1175" s="9">
        <f t="shared" si="73"/>
        <v>30</v>
      </c>
      <c r="Q1175" t="s">
        <v>8336</v>
      </c>
      <c r="R1175" t="s">
        <v>8337</v>
      </c>
      <c r="S1175" s="11">
        <f t="shared" si="74"/>
        <v>42184.185844907406</v>
      </c>
      <c r="T1175" s="11">
        <f t="shared" si="75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7">
        <f t="shared" si="72"/>
        <v>5.906666666666667E-2</v>
      </c>
      <c r="P1176" s="9">
        <f t="shared" si="73"/>
        <v>46.631578947368418</v>
      </c>
      <c r="Q1176" t="s">
        <v>8336</v>
      </c>
      <c r="R1176" t="s">
        <v>8337</v>
      </c>
      <c r="S1176" s="11">
        <f t="shared" si="74"/>
        <v>42468.84174768519</v>
      </c>
      <c r="T1176" s="11">
        <f t="shared" si="75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6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7">
        <f t="shared" si="72"/>
        <v>2.9250000000000002E-2</v>
      </c>
      <c r="P1177" s="9">
        <f t="shared" si="73"/>
        <v>65</v>
      </c>
      <c r="Q1177" t="s">
        <v>8336</v>
      </c>
      <c r="R1177" t="s">
        <v>8337</v>
      </c>
      <c r="S1177" s="11">
        <f t="shared" si="74"/>
        <v>42170.728460648148</v>
      </c>
      <c r="T1177" s="11">
        <f t="shared" si="75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6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7">
        <f t="shared" si="72"/>
        <v>5.7142857142857142E-5</v>
      </c>
      <c r="P1178" s="9">
        <f t="shared" si="73"/>
        <v>10</v>
      </c>
      <c r="Q1178" t="s">
        <v>8336</v>
      </c>
      <c r="R1178" t="s">
        <v>8337</v>
      </c>
      <c r="S1178" s="11">
        <f t="shared" si="74"/>
        <v>42746.019652777773</v>
      </c>
      <c r="T1178" s="11">
        <f t="shared" si="75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6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7">
        <f t="shared" si="72"/>
        <v>0</v>
      </c>
      <c r="P1179" s="9" t="e">
        <f t="shared" si="73"/>
        <v>#DIV/0!</v>
      </c>
      <c r="Q1179" t="s">
        <v>8336</v>
      </c>
      <c r="R1179" t="s">
        <v>8337</v>
      </c>
      <c r="S1179" s="11">
        <f t="shared" si="74"/>
        <v>41897.660833333335</v>
      </c>
      <c r="T1179" s="11">
        <f t="shared" si="75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6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7">
        <f t="shared" si="72"/>
        <v>6.666666666666667E-5</v>
      </c>
      <c r="P1180" s="9">
        <f t="shared" si="73"/>
        <v>5</v>
      </c>
      <c r="Q1180" t="s">
        <v>8336</v>
      </c>
      <c r="R1180" t="s">
        <v>8337</v>
      </c>
      <c r="S1180" s="11">
        <f t="shared" si="74"/>
        <v>41837.905694444446</v>
      </c>
      <c r="T1180" s="11">
        <f t="shared" si="75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6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7">
        <f t="shared" si="72"/>
        <v>5.3333333333333337E-2</v>
      </c>
      <c r="P1181" s="9">
        <f t="shared" si="73"/>
        <v>640</v>
      </c>
      <c r="Q1181" t="s">
        <v>8336</v>
      </c>
      <c r="R1181" t="s">
        <v>8337</v>
      </c>
      <c r="S1181" s="11">
        <f t="shared" si="74"/>
        <v>42275.720219907409</v>
      </c>
      <c r="T1181" s="11">
        <f t="shared" si="75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6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7">
        <f t="shared" si="72"/>
        <v>0.11749999999999999</v>
      </c>
      <c r="P1182" s="9">
        <f t="shared" si="73"/>
        <v>69.117647058823536</v>
      </c>
      <c r="Q1182" t="s">
        <v>8336</v>
      </c>
      <c r="R1182" t="s">
        <v>8337</v>
      </c>
      <c r="S1182" s="11">
        <f t="shared" si="74"/>
        <v>41781.806875000002</v>
      </c>
      <c r="T1182" s="11">
        <f t="shared" si="75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6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7">
        <f t="shared" si="72"/>
        <v>8.0000000000000007E-5</v>
      </c>
      <c r="P1183" s="9">
        <f t="shared" si="73"/>
        <v>1.3333333333333333</v>
      </c>
      <c r="Q1183" t="s">
        <v>8336</v>
      </c>
      <c r="R1183" t="s">
        <v>8337</v>
      </c>
      <c r="S1183" s="11">
        <f t="shared" si="74"/>
        <v>42034.339363425926</v>
      </c>
      <c r="T1183" s="11">
        <f t="shared" si="75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6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7">
        <f t="shared" si="72"/>
        <v>4.2000000000000003E-2</v>
      </c>
      <c r="P1184" s="9">
        <f t="shared" si="73"/>
        <v>10.5</v>
      </c>
      <c r="Q1184" t="s">
        <v>8336</v>
      </c>
      <c r="R1184" t="s">
        <v>8337</v>
      </c>
      <c r="S1184" s="11">
        <f t="shared" si="74"/>
        <v>42728.827407407407</v>
      </c>
      <c r="T1184" s="11">
        <f t="shared" si="75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6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7">
        <f t="shared" si="72"/>
        <v>0.04</v>
      </c>
      <c r="P1185" s="9">
        <f t="shared" si="73"/>
        <v>33.333333333333336</v>
      </c>
      <c r="Q1185" t="s">
        <v>8336</v>
      </c>
      <c r="R1185" t="s">
        <v>8337</v>
      </c>
      <c r="S1185" s="11">
        <f t="shared" si="74"/>
        <v>42656.86137731481</v>
      </c>
      <c r="T1185" s="11">
        <f t="shared" si="75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7">
        <f t="shared" si="72"/>
        <v>1.0493636363636363</v>
      </c>
      <c r="P1186" s="9">
        <f t="shared" si="73"/>
        <v>61.562666666666665</v>
      </c>
      <c r="Q1186" t="s">
        <v>8338</v>
      </c>
      <c r="R1186" t="s">
        <v>8339</v>
      </c>
      <c r="S1186" s="11">
        <f t="shared" si="74"/>
        <v>42741.599664351852</v>
      </c>
      <c r="T1186" s="11">
        <f t="shared" si="75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6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7">
        <f t="shared" si="72"/>
        <v>1.0544</v>
      </c>
      <c r="P1187" s="9">
        <f t="shared" si="73"/>
        <v>118.73873873873873</v>
      </c>
      <c r="Q1187" t="s">
        <v>8338</v>
      </c>
      <c r="R1187" t="s">
        <v>8339</v>
      </c>
      <c r="S1187" s="11">
        <f t="shared" si="74"/>
        <v>42130.865150462967</v>
      </c>
      <c r="T1187" s="11">
        <f t="shared" si="75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6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7">
        <f t="shared" si="72"/>
        <v>1.0673333333333332</v>
      </c>
      <c r="P1188" s="9">
        <f t="shared" si="73"/>
        <v>65.081300813008127</v>
      </c>
      <c r="Q1188" t="s">
        <v>8338</v>
      </c>
      <c r="R1188" t="s">
        <v>8339</v>
      </c>
      <c r="S1188" s="11">
        <f t="shared" si="74"/>
        <v>42123.86336805555</v>
      </c>
      <c r="T1188" s="11">
        <f t="shared" si="75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6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7">
        <f t="shared" si="72"/>
        <v>1.0412571428571429</v>
      </c>
      <c r="P1189" s="9">
        <f t="shared" si="73"/>
        <v>130.15714285714284</v>
      </c>
      <c r="Q1189" t="s">
        <v>8338</v>
      </c>
      <c r="R1189" t="s">
        <v>8339</v>
      </c>
      <c r="S1189" s="11">
        <f t="shared" si="74"/>
        <v>42109.894942129627</v>
      </c>
      <c r="T1189" s="11">
        <f t="shared" si="75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6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7">
        <f t="shared" si="72"/>
        <v>1.6054999999999999</v>
      </c>
      <c r="P1190" s="9">
        <f t="shared" si="73"/>
        <v>37.776470588235291</v>
      </c>
      <c r="Q1190" t="s">
        <v>8338</v>
      </c>
      <c r="R1190" t="s">
        <v>8339</v>
      </c>
      <c r="S1190" s="11">
        <f t="shared" si="74"/>
        <v>42711.700694444444</v>
      </c>
      <c r="T1190" s="11">
        <f t="shared" si="75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6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7">
        <f t="shared" si="72"/>
        <v>1.0777777777777777</v>
      </c>
      <c r="P1191" s="9">
        <f t="shared" si="73"/>
        <v>112.79069767441861</v>
      </c>
      <c r="Q1191" t="s">
        <v>8338</v>
      </c>
      <c r="R1191" t="s">
        <v>8339</v>
      </c>
      <c r="S1191" s="11">
        <f t="shared" si="74"/>
        <v>42529.979108796295</v>
      </c>
      <c r="T1191" s="11">
        <f t="shared" si="75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6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7">
        <f t="shared" si="72"/>
        <v>1.35</v>
      </c>
      <c r="P1192" s="9">
        <f t="shared" si="73"/>
        <v>51.92307692307692</v>
      </c>
      <c r="Q1192" t="s">
        <v>8338</v>
      </c>
      <c r="R1192" t="s">
        <v>8339</v>
      </c>
      <c r="S1192" s="11">
        <f t="shared" si="74"/>
        <v>41852.665798611109</v>
      </c>
      <c r="T1192" s="11">
        <f t="shared" si="75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6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7">
        <f t="shared" si="72"/>
        <v>1.0907407407407408</v>
      </c>
      <c r="P1193" s="9">
        <f t="shared" si="73"/>
        <v>89.242424242424249</v>
      </c>
      <c r="Q1193" t="s">
        <v>8338</v>
      </c>
      <c r="R1193" t="s">
        <v>8339</v>
      </c>
      <c r="S1193" s="11">
        <f t="shared" si="74"/>
        <v>42419.603703703702</v>
      </c>
      <c r="T1193" s="11">
        <f t="shared" si="75"/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6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7">
        <f t="shared" si="72"/>
        <v>2.9</v>
      </c>
      <c r="P1194" s="9">
        <f t="shared" si="73"/>
        <v>19.333333333333332</v>
      </c>
      <c r="Q1194" t="s">
        <v>8338</v>
      </c>
      <c r="R1194" t="s">
        <v>8339</v>
      </c>
      <c r="S1194" s="11">
        <f t="shared" si="74"/>
        <v>42747.506689814814</v>
      </c>
      <c r="T1194" s="11">
        <f t="shared" si="75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6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7">
        <f t="shared" si="72"/>
        <v>1.0395714285714286</v>
      </c>
      <c r="P1195" s="9">
        <f t="shared" si="73"/>
        <v>79.967032967032964</v>
      </c>
      <c r="Q1195" t="s">
        <v>8338</v>
      </c>
      <c r="R1195" t="s">
        <v>8339</v>
      </c>
      <c r="S1195" s="11">
        <f t="shared" si="74"/>
        <v>42409.776076388895</v>
      </c>
      <c r="T1195" s="11">
        <f t="shared" si="75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7">
        <f t="shared" si="72"/>
        <v>3.2223999999999999</v>
      </c>
      <c r="P1196" s="9">
        <f t="shared" si="73"/>
        <v>56.414565826330531</v>
      </c>
      <c r="Q1196" t="s">
        <v>8338</v>
      </c>
      <c r="R1196" t="s">
        <v>8339</v>
      </c>
      <c r="S1196" s="11">
        <f t="shared" si="74"/>
        <v>42072.488182870366</v>
      </c>
      <c r="T1196" s="11">
        <f t="shared" si="75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6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7">
        <f t="shared" si="72"/>
        <v>1.35</v>
      </c>
      <c r="P1197" s="9">
        <f t="shared" si="73"/>
        <v>79.411764705882348</v>
      </c>
      <c r="Q1197" t="s">
        <v>8338</v>
      </c>
      <c r="R1197" t="s">
        <v>8339</v>
      </c>
      <c r="S1197" s="11">
        <f t="shared" si="74"/>
        <v>42298.34783564815</v>
      </c>
      <c r="T1197" s="11">
        <f t="shared" si="75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6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7">
        <f t="shared" si="72"/>
        <v>2.6991034482758622</v>
      </c>
      <c r="P1198" s="9">
        <f t="shared" si="73"/>
        <v>76.439453125</v>
      </c>
      <c r="Q1198" t="s">
        <v>8338</v>
      </c>
      <c r="R1198" t="s">
        <v>8339</v>
      </c>
      <c r="S1198" s="11">
        <f t="shared" si="74"/>
        <v>42326.818738425922</v>
      </c>
      <c r="T1198" s="11">
        <f t="shared" si="75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6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7">
        <f t="shared" si="72"/>
        <v>2.5329333333333333</v>
      </c>
      <c r="P1199" s="9">
        <f t="shared" si="73"/>
        <v>121</v>
      </c>
      <c r="Q1199" t="s">
        <v>8338</v>
      </c>
      <c r="R1199" t="s">
        <v>8339</v>
      </c>
      <c r="S1199" s="11">
        <f t="shared" si="74"/>
        <v>42503.66474537037</v>
      </c>
      <c r="T1199" s="11">
        <f t="shared" si="75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6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7">
        <f t="shared" si="72"/>
        <v>2.6059999999999999</v>
      </c>
      <c r="P1200" s="9">
        <f t="shared" si="73"/>
        <v>54.616766467065865</v>
      </c>
      <c r="Q1200" t="s">
        <v>8338</v>
      </c>
      <c r="R1200" t="s">
        <v>8339</v>
      </c>
      <c r="S1200" s="11">
        <f t="shared" si="74"/>
        <v>42333.619050925925</v>
      </c>
      <c r="T1200" s="11">
        <f t="shared" si="75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6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7">
        <f t="shared" si="72"/>
        <v>1.0131677953348381</v>
      </c>
      <c r="P1201" s="9">
        <f t="shared" si="73"/>
        <v>299.22222222222223</v>
      </c>
      <c r="Q1201" t="s">
        <v>8338</v>
      </c>
      <c r="R1201" t="s">
        <v>8339</v>
      </c>
      <c r="S1201" s="11">
        <f t="shared" si="74"/>
        <v>42161.770833333328</v>
      </c>
      <c r="T1201" s="11">
        <f t="shared" si="75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6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7">
        <f t="shared" si="72"/>
        <v>1.2560416666666667</v>
      </c>
      <c r="P1202" s="9">
        <f t="shared" si="73"/>
        <v>58.533980582524272</v>
      </c>
      <c r="Q1202" t="s">
        <v>8338</v>
      </c>
      <c r="R1202" t="s">
        <v>8339</v>
      </c>
      <c r="S1202" s="11">
        <f t="shared" si="74"/>
        <v>42089.477500000001</v>
      </c>
      <c r="T1202" s="11">
        <f t="shared" si="75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6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7">
        <f t="shared" si="72"/>
        <v>1.0243783333333334</v>
      </c>
      <c r="P1203" s="9">
        <f t="shared" si="73"/>
        <v>55.371801801801809</v>
      </c>
      <c r="Q1203" t="s">
        <v>8338</v>
      </c>
      <c r="R1203" t="s">
        <v>8339</v>
      </c>
      <c r="S1203" s="11">
        <f t="shared" si="74"/>
        <v>42536.60701388889</v>
      </c>
      <c r="T1203" s="11">
        <f t="shared" si="75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6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7">
        <f t="shared" si="72"/>
        <v>1.99244</v>
      </c>
      <c r="P1204" s="9">
        <f t="shared" si="73"/>
        <v>183.80442804428046</v>
      </c>
      <c r="Q1204" t="s">
        <v>8338</v>
      </c>
      <c r="R1204" t="s">
        <v>8339</v>
      </c>
      <c r="S1204" s="11">
        <f t="shared" si="74"/>
        <v>42152.288819444439</v>
      </c>
      <c r="T1204" s="11">
        <f t="shared" si="75"/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6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7">
        <f t="shared" si="72"/>
        <v>1.0245398773006136</v>
      </c>
      <c r="P1205" s="9">
        <f t="shared" si="73"/>
        <v>165.34653465346534</v>
      </c>
      <c r="Q1205" t="s">
        <v>8338</v>
      </c>
      <c r="R1205" t="s">
        <v>8339</v>
      </c>
      <c r="S1205" s="11">
        <f t="shared" si="74"/>
        <v>42125.614895833336</v>
      </c>
      <c r="T1205" s="11">
        <f t="shared" si="75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7">
        <f t="shared" si="72"/>
        <v>1.0294615384615384</v>
      </c>
      <c r="P1206" s="9">
        <f t="shared" si="73"/>
        <v>234.78947368421052</v>
      </c>
      <c r="Q1206" t="s">
        <v>8338</v>
      </c>
      <c r="R1206" t="s">
        <v>8339</v>
      </c>
      <c r="S1206" s="11">
        <f t="shared" si="74"/>
        <v>42297.748067129629</v>
      </c>
      <c r="T1206" s="11">
        <f t="shared" si="75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6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7">
        <f t="shared" si="72"/>
        <v>1.0086153846153847</v>
      </c>
      <c r="P1207" s="9">
        <f t="shared" si="73"/>
        <v>211.48387096774192</v>
      </c>
      <c r="Q1207" t="s">
        <v>8338</v>
      </c>
      <c r="R1207" t="s">
        <v>8339</v>
      </c>
      <c r="S1207" s="11">
        <f t="shared" si="74"/>
        <v>42138.506377314814</v>
      </c>
      <c r="T1207" s="11">
        <f t="shared" si="75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6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7">
        <f t="shared" si="72"/>
        <v>1.1499999999999999</v>
      </c>
      <c r="P1208" s="9">
        <f t="shared" si="73"/>
        <v>32.34375</v>
      </c>
      <c r="Q1208" t="s">
        <v>8338</v>
      </c>
      <c r="R1208" t="s">
        <v>8339</v>
      </c>
      <c r="S1208" s="11">
        <f t="shared" si="74"/>
        <v>42772.776076388895</v>
      </c>
      <c r="T1208" s="11">
        <f t="shared" si="75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6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7">
        <f t="shared" si="72"/>
        <v>1.0416766467065868</v>
      </c>
      <c r="P1209" s="9">
        <f t="shared" si="73"/>
        <v>123.37588652482269</v>
      </c>
      <c r="Q1209" t="s">
        <v>8338</v>
      </c>
      <c r="R1209" t="s">
        <v>8339</v>
      </c>
      <c r="S1209" s="11">
        <f t="shared" si="74"/>
        <v>42430.430243055554</v>
      </c>
      <c r="T1209" s="11">
        <f t="shared" si="75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6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7">
        <f t="shared" si="72"/>
        <v>1.5529999999999999</v>
      </c>
      <c r="P1210" s="9">
        <f t="shared" si="73"/>
        <v>207.06666666666666</v>
      </c>
      <c r="Q1210" t="s">
        <v>8338</v>
      </c>
      <c r="R1210" t="s">
        <v>8339</v>
      </c>
      <c r="S1210" s="11">
        <f t="shared" si="74"/>
        <v>42423.709074074075</v>
      </c>
      <c r="T1210" s="11">
        <f t="shared" si="75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6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7">
        <f t="shared" si="72"/>
        <v>1.06</v>
      </c>
      <c r="P1211" s="9">
        <f t="shared" si="73"/>
        <v>138.2608695652174</v>
      </c>
      <c r="Q1211" t="s">
        <v>8338</v>
      </c>
      <c r="R1211" t="s">
        <v>8339</v>
      </c>
      <c r="S1211" s="11">
        <f t="shared" si="74"/>
        <v>42761.846122685187</v>
      </c>
      <c r="T1211" s="11">
        <f t="shared" si="75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6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7">
        <f t="shared" si="72"/>
        <v>2.5431499999999998</v>
      </c>
      <c r="P1212" s="9">
        <f t="shared" si="73"/>
        <v>493.81553398058253</v>
      </c>
      <c r="Q1212" t="s">
        <v>8338</v>
      </c>
      <c r="R1212" t="s">
        <v>8339</v>
      </c>
      <c r="S1212" s="11">
        <f t="shared" si="74"/>
        <v>42132.941805555558</v>
      </c>
      <c r="T1212" s="11">
        <f t="shared" si="75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6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7">
        <f t="shared" si="72"/>
        <v>1.0109999999999999</v>
      </c>
      <c r="P1213" s="9">
        <f t="shared" si="73"/>
        <v>168.5</v>
      </c>
      <c r="Q1213" t="s">
        <v>8338</v>
      </c>
      <c r="R1213" t="s">
        <v>8339</v>
      </c>
      <c r="S1213" s="11">
        <f t="shared" si="74"/>
        <v>42515.866446759261</v>
      </c>
      <c r="T1213" s="11">
        <f t="shared" si="75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6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7">
        <f t="shared" si="72"/>
        <v>1.2904</v>
      </c>
      <c r="P1214" s="9">
        <f t="shared" si="73"/>
        <v>38.867469879518069</v>
      </c>
      <c r="Q1214" t="s">
        <v>8338</v>
      </c>
      <c r="R1214" t="s">
        <v>8339</v>
      </c>
      <c r="S1214" s="11">
        <f t="shared" si="74"/>
        <v>42318.950173611112</v>
      </c>
      <c r="T1214" s="11">
        <f t="shared" si="75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6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7">
        <f t="shared" si="72"/>
        <v>1.0223076923076924</v>
      </c>
      <c r="P1215" s="9">
        <f t="shared" si="73"/>
        <v>61.527777777777779</v>
      </c>
      <c r="Q1215" t="s">
        <v>8338</v>
      </c>
      <c r="R1215" t="s">
        <v>8339</v>
      </c>
      <c r="S1215" s="11">
        <f t="shared" si="74"/>
        <v>42731.755787037036</v>
      </c>
      <c r="T1215" s="11">
        <f t="shared" si="75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7">
        <f t="shared" si="72"/>
        <v>1.3180000000000001</v>
      </c>
      <c r="P1216" s="9">
        <f t="shared" si="73"/>
        <v>105.44</v>
      </c>
      <c r="Q1216" t="s">
        <v>8338</v>
      </c>
      <c r="R1216" t="s">
        <v>8339</v>
      </c>
      <c r="S1216" s="11">
        <f t="shared" si="74"/>
        <v>42104.840335648143</v>
      </c>
      <c r="T1216" s="11">
        <f t="shared" si="75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6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7">
        <f t="shared" si="72"/>
        <v>7.8608020000000005</v>
      </c>
      <c r="P1217" s="9">
        <f t="shared" si="73"/>
        <v>71.592003642987251</v>
      </c>
      <c r="Q1217" t="s">
        <v>8338</v>
      </c>
      <c r="R1217" t="s">
        <v>8339</v>
      </c>
      <c r="S1217" s="11">
        <f t="shared" si="74"/>
        <v>41759.923101851848</v>
      </c>
      <c r="T1217" s="11">
        <f t="shared" si="75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6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7">
        <f t="shared" si="72"/>
        <v>1.4570000000000001</v>
      </c>
      <c r="P1218" s="9">
        <f t="shared" si="73"/>
        <v>91.882882882882882</v>
      </c>
      <c r="Q1218" t="s">
        <v>8338</v>
      </c>
      <c r="R1218" t="s">
        <v>8339</v>
      </c>
      <c r="S1218" s="11">
        <f t="shared" si="74"/>
        <v>42247.616400462968</v>
      </c>
      <c r="T1218" s="11">
        <f t="shared" si="75"/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6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7">
        <f t="shared" ref="O1219:O1282" si="76">E1219/D1219</f>
        <v>1.026</v>
      </c>
      <c r="P1219" s="9">
        <f t="shared" ref="P1219:P1282" si="77">E1219/L1219</f>
        <v>148.57377049180329</v>
      </c>
      <c r="Q1219" t="s">
        <v>8338</v>
      </c>
      <c r="R1219" t="s">
        <v>8339</v>
      </c>
      <c r="S1219" s="11">
        <f t="shared" ref="S1219:S1282" si="78">(((J1219/60)/60)/24)+DATE(1970,1,1)</f>
        <v>42535.809490740736</v>
      </c>
      <c r="T1219" s="11">
        <f t="shared" ref="T1219:T1282" si="79">(((I1219/60)/60)/24)+DATE(1970,1,1)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6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7">
        <f t="shared" si="76"/>
        <v>1.7227777777777777</v>
      </c>
      <c r="P1220" s="9">
        <f t="shared" si="77"/>
        <v>174.2134831460674</v>
      </c>
      <c r="Q1220" t="s">
        <v>8338</v>
      </c>
      <c r="R1220" t="s">
        <v>8339</v>
      </c>
      <c r="S1220" s="11">
        <f t="shared" si="78"/>
        <v>42278.662037037036</v>
      </c>
      <c r="T1220" s="11">
        <f t="shared" si="79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6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7">
        <f t="shared" si="76"/>
        <v>1.5916819571865444</v>
      </c>
      <c r="P1221" s="9">
        <f t="shared" si="77"/>
        <v>102.86166007905139</v>
      </c>
      <c r="Q1221" t="s">
        <v>8338</v>
      </c>
      <c r="R1221" t="s">
        <v>8339</v>
      </c>
      <c r="S1221" s="11">
        <f t="shared" si="78"/>
        <v>42633.461956018517</v>
      </c>
      <c r="T1221" s="11">
        <f t="shared" si="79"/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6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7">
        <f t="shared" si="76"/>
        <v>1.0376666666666667</v>
      </c>
      <c r="P1222" s="9">
        <f t="shared" si="77"/>
        <v>111.17857142857143</v>
      </c>
      <c r="Q1222" t="s">
        <v>8338</v>
      </c>
      <c r="R1222" t="s">
        <v>8339</v>
      </c>
      <c r="S1222" s="11">
        <f t="shared" si="78"/>
        <v>42211.628611111111</v>
      </c>
      <c r="T1222" s="11">
        <f t="shared" si="79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6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7">
        <f t="shared" si="76"/>
        <v>1.1140954545454547</v>
      </c>
      <c r="P1223" s="9">
        <f t="shared" si="77"/>
        <v>23.796213592233013</v>
      </c>
      <c r="Q1223" t="s">
        <v>8338</v>
      </c>
      <c r="R1223" t="s">
        <v>8339</v>
      </c>
      <c r="S1223" s="11">
        <f t="shared" si="78"/>
        <v>42680.47555555556</v>
      </c>
      <c r="T1223" s="11">
        <f t="shared" si="79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6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7">
        <f t="shared" si="76"/>
        <v>2.80375</v>
      </c>
      <c r="P1224" s="9">
        <f t="shared" si="77"/>
        <v>81.268115942028984</v>
      </c>
      <c r="Q1224" t="s">
        <v>8338</v>
      </c>
      <c r="R1224" t="s">
        <v>8339</v>
      </c>
      <c r="S1224" s="11">
        <f t="shared" si="78"/>
        <v>42430.720451388886</v>
      </c>
      <c r="T1224" s="11">
        <f t="shared" si="79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6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7">
        <f t="shared" si="76"/>
        <v>1.1210606060606061</v>
      </c>
      <c r="P1225" s="9">
        <f t="shared" si="77"/>
        <v>116.21465968586388</v>
      </c>
      <c r="Q1225" t="s">
        <v>8338</v>
      </c>
      <c r="R1225" t="s">
        <v>8339</v>
      </c>
      <c r="S1225" s="11">
        <f t="shared" si="78"/>
        <v>42654.177187499998</v>
      </c>
      <c r="T1225" s="11">
        <f t="shared" si="79"/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7">
        <f t="shared" si="76"/>
        <v>7.0666666666666669E-2</v>
      </c>
      <c r="P1226" s="9">
        <f t="shared" si="77"/>
        <v>58.888888888888886</v>
      </c>
      <c r="Q1226" t="s">
        <v>8325</v>
      </c>
      <c r="R1226" t="s">
        <v>8340</v>
      </c>
      <c r="S1226" s="11">
        <f t="shared" si="78"/>
        <v>41736.549791666665</v>
      </c>
      <c r="T1226" s="11">
        <f t="shared" si="79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6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7">
        <f t="shared" si="76"/>
        <v>4.3999999999999997E-2</v>
      </c>
      <c r="P1227" s="9">
        <f t="shared" si="77"/>
        <v>44</v>
      </c>
      <c r="Q1227" t="s">
        <v>8325</v>
      </c>
      <c r="R1227" t="s">
        <v>8340</v>
      </c>
      <c r="S1227" s="11">
        <f t="shared" si="78"/>
        <v>41509.905995370369</v>
      </c>
      <c r="T1227" s="11">
        <f t="shared" si="79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6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7">
        <f t="shared" si="76"/>
        <v>3.8739999999999997E-2</v>
      </c>
      <c r="P1228" s="9">
        <f t="shared" si="77"/>
        <v>48.424999999999997</v>
      </c>
      <c r="Q1228" t="s">
        <v>8325</v>
      </c>
      <c r="R1228" t="s">
        <v>8340</v>
      </c>
      <c r="S1228" s="11">
        <f t="shared" si="78"/>
        <v>41715.874780092592</v>
      </c>
      <c r="T1228" s="11">
        <f t="shared" si="79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6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7">
        <f t="shared" si="76"/>
        <v>0</v>
      </c>
      <c r="P1229" s="9" t="e">
        <f t="shared" si="77"/>
        <v>#DIV/0!</v>
      </c>
      <c r="Q1229" t="s">
        <v>8325</v>
      </c>
      <c r="R1229" t="s">
        <v>8340</v>
      </c>
      <c r="S1229" s="11">
        <f t="shared" si="78"/>
        <v>41827.919166666667</v>
      </c>
      <c r="T1229" s="11">
        <f t="shared" si="79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6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7">
        <f t="shared" si="76"/>
        <v>0.29299999999999998</v>
      </c>
      <c r="P1230" s="9">
        <f t="shared" si="77"/>
        <v>61.041666666666664</v>
      </c>
      <c r="Q1230" t="s">
        <v>8325</v>
      </c>
      <c r="R1230" t="s">
        <v>8340</v>
      </c>
      <c r="S1230" s="11">
        <f t="shared" si="78"/>
        <v>40754.729259259257</v>
      </c>
      <c r="T1230" s="11">
        <f t="shared" si="79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6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7">
        <f t="shared" si="76"/>
        <v>9.0909090909090905E-3</v>
      </c>
      <c r="P1231" s="9">
        <f t="shared" si="77"/>
        <v>25</v>
      </c>
      <c r="Q1231" t="s">
        <v>8325</v>
      </c>
      <c r="R1231" t="s">
        <v>8340</v>
      </c>
      <c r="S1231" s="11">
        <f t="shared" si="78"/>
        <v>40985.459803240738</v>
      </c>
      <c r="T1231" s="11">
        <f t="shared" si="79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6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7">
        <f t="shared" si="76"/>
        <v>0</v>
      </c>
      <c r="P1232" s="9" t="e">
        <f t="shared" si="77"/>
        <v>#DIV/0!</v>
      </c>
      <c r="Q1232" t="s">
        <v>8325</v>
      </c>
      <c r="R1232" t="s">
        <v>8340</v>
      </c>
      <c r="S1232" s="11">
        <f t="shared" si="78"/>
        <v>40568.972569444442</v>
      </c>
      <c r="T1232" s="11">
        <f t="shared" si="79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6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7">
        <f t="shared" si="76"/>
        <v>0</v>
      </c>
      <c r="P1233" s="9" t="e">
        <f t="shared" si="77"/>
        <v>#DIV/0!</v>
      </c>
      <c r="Q1233" t="s">
        <v>8325</v>
      </c>
      <c r="R1233" t="s">
        <v>8340</v>
      </c>
      <c r="S1233" s="11">
        <f t="shared" si="78"/>
        <v>42193.941759259258</v>
      </c>
      <c r="T1233" s="11">
        <f t="shared" si="79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6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7">
        <f t="shared" si="76"/>
        <v>8.0000000000000002E-3</v>
      </c>
      <c r="P1234" s="9">
        <f t="shared" si="77"/>
        <v>40</v>
      </c>
      <c r="Q1234" t="s">
        <v>8325</v>
      </c>
      <c r="R1234" t="s">
        <v>8340</v>
      </c>
      <c r="S1234" s="11">
        <f t="shared" si="78"/>
        <v>41506.848032407412</v>
      </c>
      <c r="T1234" s="11">
        <f t="shared" si="79"/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6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7">
        <f t="shared" si="76"/>
        <v>0.11600000000000001</v>
      </c>
      <c r="P1235" s="9">
        <f t="shared" si="77"/>
        <v>19.333333333333332</v>
      </c>
      <c r="Q1235" t="s">
        <v>8325</v>
      </c>
      <c r="R1235" t="s">
        <v>8340</v>
      </c>
      <c r="S1235" s="11">
        <f t="shared" si="78"/>
        <v>40939.948773148149</v>
      </c>
      <c r="T1235" s="11">
        <f t="shared" si="79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7">
        <f t="shared" si="76"/>
        <v>0</v>
      </c>
      <c r="P1236" s="9" t="e">
        <f t="shared" si="77"/>
        <v>#DIV/0!</v>
      </c>
      <c r="Q1236" t="s">
        <v>8325</v>
      </c>
      <c r="R1236" t="s">
        <v>8340</v>
      </c>
      <c r="S1236" s="11">
        <f t="shared" si="78"/>
        <v>42007.788680555561</v>
      </c>
      <c r="T1236" s="11">
        <f t="shared" si="79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6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7">
        <f t="shared" si="76"/>
        <v>2.787363950092912E-2</v>
      </c>
      <c r="P1237" s="9">
        <f t="shared" si="77"/>
        <v>35</v>
      </c>
      <c r="Q1237" t="s">
        <v>8325</v>
      </c>
      <c r="R1237" t="s">
        <v>8340</v>
      </c>
      <c r="S1237" s="11">
        <f t="shared" si="78"/>
        <v>41583.135405092595</v>
      </c>
      <c r="T1237" s="11">
        <f t="shared" si="79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6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7">
        <f t="shared" si="76"/>
        <v>0</v>
      </c>
      <c r="P1238" s="9" t="e">
        <f t="shared" si="77"/>
        <v>#DIV/0!</v>
      </c>
      <c r="Q1238" t="s">
        <v>8325</v>
      </c>
      <c r="R1238" t="s">
        <v>8340</v>
      </c>
      <c r="S1238" s="11">
        <f t="shared" si="78"/>
        <v>41110.680138888885</v>
      </c>
      <c r="T1238" s="11">
        <f t="shared" si="79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6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7">
        <f t="shared" si="76"/>
        <v>0</v>
      </c>
      <c r="P1239" s="9" t="e">
        <f t="shared" si="77"/>
        <v>#DIV/0!</v>
      </c>
      <c r="Q1239" t="s">
        <v>8325</v>
      </c>
      <c r="R1239" t="s">
        <v>8340</v>
      </c>
      <c r="S1239" s="11">
        <f t="shared" si="78"/>
        <v>41125.283159722225</v>
      </c>
      <c r="T1239" s="11">
        <f t="shared" si="79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6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7">
        <f t="shared" si="76"/>
        <v>0.17799999999999999</v>
      </c>
      <c r="P1240" s="9">
        <f t="shared" si="77"/>
        <v>59.333333333333336</v>
      </c>
      <c r="Q1240" t="s">
        <v>8325</v>
      </c>
      <c r="R1240" t="s">
        <v>8340</v>
      </c>
      <c r="S1240" s="11">
        <f t="shared" si="78"/>
        <v>40731.61037037037</v>
      </c>
      <c r="T1240" s="11">
        <f t="shared" si="79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6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7">
        <f t="shared" si="76"/>
        <v>0</v>
      </c>
      <c r="P1241" s="9" t="e">
        <f t="shared" si="77"/>
        <v>#DIV/0!</v>
      </c>
      <c r="Q1241" t="s">
        <v>8325</v>
      </c>
      <c r="R1241" t="s">
        <v>8340</v>
      </c>
      <c r="S1241" s="11">
        <f t="shared" si="78"/>
        <v>40883.962581018517</v>
      </c>
      <c r="T1241" s="11">
        <f t="shared" si="79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6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7">
        <f t="shared" si="76"/>
        <v>3.0124999999999999E-2</v>
      </c>
      <c r="P1242" s="9">
        <f t="shared" si="77"/>
        <v>30.125</v>
      </c>
      <c r="Q1242" t="s">
        <v>8325</v>
      </c>
      <c r="R1242" t="s">
        <v>8340</v>
      </c>
      <c r="S1242" s="11">
        <f t="shared" si="78"/>
        <v>41409.040011574078</v>
      </c>
      <c r="T1242" s="11">
        <f t="shared" si="79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6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7">
        <f t="shared" si="76"/>
        <v>0.50739999999999996</v>
      </c>
      <c r="P1243" s="9">
        <f t="shared" si="77"/>
        <v>74.617647058823536</v>
      </c>
      <c r="Q1243" t="s">
        <v>8325</v>
      </c>
      <c r="R1243" t="s">
        <v>8340</v>
      </c>
      <c r="S1243" s="11">
        <f t="shared" si="78"/>
        <v>41923.837731481479</v>
      </c>
      <c r="T1243" s="11">
        <f t="shared" si="79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6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7">
        <f t="shared" si="76"/>
        <v>5.4884742041712408E-3</v>
      </c>
      <c r="P1244" s="9">
        <f t="shared" si="77"/>
        <v>5</v>
      </c>
      <c r="Q1244" t="s">
        <v>8325</v>
      </c>
      <c r="R1244" t="s">
        <v>8340</v>
      </c>
      <c r="S1244" s="11">
        <f t="shared" si="78"/>
        <v>40782.165532407409</v>
      </c>
      <c r="T1244" s="11">
        <f t="shared" si="79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6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7">
        <f t="shared" si="76"/>
        <v>0.14091666666666666</v>
      </c>
      <c r="P1245" s="9">
        <f t="shared" si="77"/>
        <v>44.5</v>
      </c>
      <c r="Q1245" t="s">
        <v>8325</v>
      </c>
      <c r="R1245" t="s">
        <v>8340</v>
      </c>
      <c r="S1245" s="11">
        <f t="shared" si="78"/>
        <v>40671.879293981481</v>
      </c>
      <c r="T1245" s="11">
        <f t="shared" si="79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7">
        <f t="shared" si="76"/>
        <v>1.038</v>
      </c>
      <c r="P1246" s="9">
        <f t="shared" si="77"/>
        <v>46.133333333333333</v>
      </c>
      <c r="Q1246" t="s">
        <v>8325</v>
      </c>
      <c r="R1246" t="s">
        <v>8326</v>
      </c>
      <c r="S1246" s="11">
        <f t="shared" si="78"/>
        <v>41355.825497685182</v>
      </c>
      <c r="T1246" s="11">
        <f t="shared" si="79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6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7">
        <f t="shared" si="76"/>
        <v>1.2024999999999999</v>
      </c>
      <c r="P1247" s="9">
        <f t="shared" si="77"/>
        <v>141.47058823529412</v>
      </c>
      <c r="Q1247" t="s">
        <v>8325</v>
      </c>
      <c r="R1247" t="s">
        <v>8326</v>
      </c>
      <c r="S1247" s="11">
        <f t="shared" si="78"/>
        <v>41774.599930555552</v>
      </c>
      <c r="T1247" s="11">
        <f t="shared" si="79"/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6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7">
        <f t="shared" si="76"/>
        <v>1.17</v>
      </c>
      <c r="P1248" s="9">
        <f t="shared" si="77"/>
        <v>75.483870967741936</v>
      </c>
      <c r="Q1248" t="s">
        <v>8325</v>
      </c>
      <c r="R1248" t="s">
        <v>8326</v>
      </c>
      <c r="S1248" s="11">
        <f t="shared" si="78"/>
        <v>40838.043391203704</v>
      </c>
      <c r="T1248" s="11">
        <f t="shared" si="79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6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7">
        <f t="shared" si="76"/>
        <v>1.2214285714285715</v>
      </c>
      <c r="P1249" s="9">
        <f t="shared" si="77"/>
        <v>85.5</v>
      </c>
      <c r="Q1249" t="s">
        <v>8325</v>
      </c>
      <c r="R1249" t="s">
        <v>8326</v>
      </c>
      <c r="S1249" s="11">
        <f t="shared" si="78"/>
        <v>41370.292303240742</v>
      </c>
      <c r="T1249" s="11">
        <f t="shared" si="79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6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7">
        <f t="shared" si="76"/>
        <v>1.5164</v>
      </c>
      <c r="P1250" s="9">
        <f t="shared" si="77"/>
        <v>64.254237288135599</v>
      </c>
      <c r="Q1250" t="s">
        <v>8325</v>
      </c>
      <c r="R1250" t="s">
        <v>8326</v>
      </c>
      <c r="S1250" s="11">
        <f t="shared" si="78"/>
        <v>41767.656863425924</v>
      </c>
      <c r="T1250" s="11">
        <f t="shared" si="79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6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7">
        <f t="shared" si="76"/>
        <v>1.0444</v>
      </c>
      <c r="P1251" s="9">
        <f t="shared" si="77"/>
        <v>64.46913580246914</v>
      </c>
      <c r="Q1251" t="s">
        <v>8325</v>
      </c>
      <c r="R1251" t="s">
        <v>8326</v>
      </c>
      <c r="S1251" s="11">
        <f t="shared" si="78"/>
        <v>41067.74086805556</v>
      </c>
      <c r="T1251" s="11">
        <f t="shared" si="79"/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6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7">
        <f t="shared" si="76"/>
        <v>2.0015333333333332</v>
      </c>
      <c r="P1252" s="9">
        <f t="shared" si="77"/>
        <v>118.2007874015748</v>
      </c>
      <c r="Q1252" t="s">
        <v>8325</v>
      </c>
      <c r="R1252" t="s">
        <v>8326</v>
      </c>
      <c r="S1252" s="11">
        <f t="shared" si="78"/>
        <v>41843.64271990741</v>
      </c>
      <c r="T1252" s="11">
        <f t="shared" si="79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6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7">
        <f t="shared" si="76"/>
        <v>1.018</v>
      </c>
      <c r="P1253" s="9">
        <f t="shared" si="77"/>
        <v>82.540540540540547</v>
      </c>
      <c r="Q1253" t="s">
        <v>8325</v>
      </c>
      <c r="R1253" t="s">
        <v>8326</v>
      </c>
      <c r="S1253" s="11">
        <f t="shared" si="78"/>
        <v>40751.814432870371</v>
      </c>
      <c r="T1253" s="11">
        <f t="shared" si="79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6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7">
        <f t="shared" si="76"/>
        <v>1.3765714285714286</v>
      </c>
      <c r="P1254" s="9">
        <f t="shared" si="77"/>
        <v>34.170212765957444</v>
      </c>
      <c r="Q1254" t="s">
        <v>8325</v>
      </c>
      <c r="R1254" t="s">
        <v>8326</v>
      </c>
      <c r="S1254" s="11">
        <f t="shared" si="78"/>
        <v>41543.988067129627</v>
      </c>
      <c r="T1254" s="11">
        <f t="shared" si="79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6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7">
        <f t="shared" si="76"/>
        <v>3038.3319999999999</v>
      </c>
      <c r="P1255" s="9">
        <f t="shared" si="77"/>
        <v>42.73322081575246</v>
      </c>
      <c r="Q1255" t="s">
        <v>8325</v>
      </c>
      <c r="R1255" t="s">
        <v>8326</v>
      </c>
      <c r="S1255" s="11">
        <f t="shared" si="78"/>
        <v>41855.783645833333</v>
      </c>
      <c r="T1255" s="11">
        <f t="shared" si="79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7">
        <f t="shared" si="76"/>
        <v>1.9885074626865671</v>
      </c>
      <c r="P1256" s="9">
        <f t="shared" si="77"/>
        <v>94.489361702127653</v>
      </c>
      <c r="Q1256" t="s">
        <v>8325</v>
      </c>
      <c r="R1256" t="s">
        <v>8326</v>
      </c>
      <c r="S1256" s="11">
        <f t="shared" si="78"/>
        <v>40487.621365740742</v>
      </c>
      <c r="T1256" s="11">
        <f t="shared" si="79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6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7">
        <f t="shared" si="76"/>
        <v>2.0236666666666667</v>
      </c>
      <c r="P1257" s="9">
        <f t="shared" si="77"/>
        <v>55.697247706422019</v>
      </c>
      <c r="Q1257" t="s">
        <v>8325</v>
      </c>
      <c r="R1257" t="s">
        <v>8326</v>
      </c>
      <c r="S1257" s="11">
        <f t="shared" si="78"/>
        <v>41579.845509259263</v>
      </c>
      <c r="T1257" s="11">
        <f t="shared" si="79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6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7">
        <f t="shared" si="76"/>
        <v>1.1796376666666666</v>
      </c>
      <c r="P1258" s="9">
        <f t="shared" si="77"/>
        <v>98.030831024930734</v>
      </c>
      <c r="Q1258" t="s">
        <v>8325</v>
      </c>
      <c r="R1258" t="s">
        <v>8326</v>
      </c>
      <c r="S1258" s="11">
        <f t="shared" si="78"/>
        <v>40921.919340277782</v>
      </c>
      <c r="T1258" s="11">
        <f t="shared" si="79"/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6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7">
        <f t="shared" si="76"/>
        <v>2.9472727272727273</v>
      </c>
      <c r="P1259" s="9">
        <f t="shared" si="77"/>
        <v>92.102272727272734</v>
      </c>
      <c r="Q1259" t="s">
        <v>8325</v>
      </c>
      <c r="R1259" t="s">
        <v>8326</v>
      </c>
      <c r="S1259" s="11">
        <f t="shared" si="78"/>
        <v>40587.085532407407</v>
      </c>
      <c r="T1259" s="11">
        <f t="shared" si="79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6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7">
        <f t="shared" si="76"/>
        <v>2.1314633333333335</v>
      </c>
      <c r="P1260" s="9">
        <f t="shared" si="77"/>
        <v>38.175462686567165</v>
      </c>
      <c r="Q1260" t="s">
        <v>8325</v>
      </c>
      <c r="R1260" t="s">
        <v>8326</v>
      </c>
      <c r="S1260" s="11">
        <f t="shared" si="78"/>
        <v>41487.611250000002</v>
      </c>
      <c r="T1260" s="11">
        <f t="shared" si="79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6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7">
        <f t="shared" si="76"/>
        <v>1.0424</v>
      </c>
      <c r="P1261" s="9">
        <f t="shared" si="77"/>
        <v>27.145833333333332</v>
      </c>
      <c r="Q1261" t="s">
        <v>8325</v>
      </c>
      <c r="R1261" t="s">
        <v>8326</v>
      </c>
      <c r="S1261" s="11">
        <f t="shared" si="78"/>
        <v>41766.970648148148</v>
      </c>
      <c r="T1261" s="11">
        <f t="shared" si="79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6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7">
        <f t="shared" si="76"/>
        <v>1.1366666666666667</v>
      </c>
      <c r="P1262" s="9">
        <f t="shared" si="77"/>
        <v>50.689189189189186</v>
      </c>
      <c r="Q1262" t="s">
        <v>8325</v>
      </c>
      <c r="R1262" t="s">
        <v>8326</v>
      </c>
      <c r="S1262" s="11">
        <f t="shared" si="78"/>
        <v>41666.842824074076</v>
      </c>
      <c r="T1262" s="11">
        <f t="shared" si="79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6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7">
        <f t="shared" si="76"/>
        <v>1.0125</v>
      </c>
      <c r="P1263" s="9">
        <f t="shared" si="77"/>
        <v>38.942307692307693</v>
      </c>
      <c r="Q1263" t="s">
        <v>8325</v>
      </c>
      <c r="R1263" t="s">
        <v>8326</v>
      </c>
      <c r="S1263" s="11">
        <f t="shared" si="78"/>
        <v>41638.342905092592</v>
      </c>
      <c r="T1263" s="11">
        <f t="shared" si="79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6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7">
        <f t="shared" si="76"/>
        <v>1.2541538461538462</v>
      </c>
      <c r="P1264" s="9">
        <f t="shared" si="77"/>
        <v>77.638095238095232</v>
      </c>
      <c r="Q1264" t="s">
        <v>8325</v>
      </c>
      <c r="R1264" t="s">
        <v>8326</v>
      </c>
      <c r="S1264" s="11">
        <f t="shared" si="78"/>
        <v>41656.762638888889</v>
      </c>
      <c r="T1264" s="11">
        <f t="shared" si="79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6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7">
        <f t="shared" si="76"/>
        <v>1.19</v>
      </c>
      <c r="P1265" s="9">
        <f t="shared" si="77"/>
        <v>43.536585365853661</v>
      </c>
      <c r="Q1265" t="s">
        <v>8325</v>
      </c>
      <c r="R1265" t="s">
        <v>8326</v>
      </c>
      <c r="S1265" s="11">
        <f t="shared" si="78"/>
        <v>41692.084143518521</v>
      </c>
      <c r="T1265" s="11">
        <f t="shared" si="79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7">
        <f t="shared" si="76"/>
        <v>1.6646153846153846</v>
      </c>
      <c r="P1266" s="9">
        <f t="shared" si="77"/>
        <v>31.823529411764707</v>
      </c>
      <c r="Q1266" t="s">
        <v>8325</v>
      </c>
      <c r="R1266" t="s">
        <v>8326</v>
      </c>
      <c r="S1266" s="11">
        <f t="shared" si="78"/>
        <v>41547.662997685184</v>
      </c>
      <c r="T1266" s="11">
        <f t="shared" si="79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6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7">
        <f t="shared" si="76"/>
        <v>1.1914771428571429</v>
      </c>
      <c r="P1267" s="9">
        <f t="shared" si="77"/>
        <v>63.184393939393942</v>
      </c>
      <c r="Q1267" t="s">
        <v>8325</v>
      </c>
      <c r="R1267" t="s">
        <v>8326</v>
      </c>
      <c r="S1267" s="11">
        <f t="shared" si="78"/>
        <v>40465.655266203699</v>
      </c>
      <c r="T1267" s="11">
        <f t="shared" si="79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6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7">
        <f t="shared" si="76"/>
        <v>1.0047368421052632</v>
      </c>
      <c r="P1268" s="9">
        <f t="shared" si="77"/>
        <v>190.9</v>
      </c>
      <c r="Q1268" t="s">
        <v>8325</v>
      </c>
      <c r="R1268" t="s">
        <v>8326</v>
      </c>
      <c r="S1268" s="11">
        <f t="shared" si="78"/>
        <v>41620.87667824074</v>
      </c>
      <c r="T1268" s="11">
        <f t="shared" si="79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6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7">
        <f t="shared" si="76"/>
        <v>1.018</v>
      </c>
      <c r="P1269" s="9">
        <f t="shared" si="77"/>
        <v>140.85534591194968</v>
      </c>
      <c r="Q1269" t="s">
        <v>8325</v>
      </c>
      <c r="R1269" t="s">
        <v>8326</v>
      </c>
      <c r="S1269" s="11">
        <f t="shared" si="78"/>
        <v>41449.585162037038</v>
      </c>
      <c r="T1269" s="11">
        <f t="shared" si="79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6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7">
        <f t="shared" si="76"/>
        <v>1.1666666666666667</v>
      </c>
      <c r="P1270" s="9">
        <f t="shared" si="77"/>
        <v>76.92307692307692</v>
      </c>
      <c r="Q1270" t="s">
        <v>8325</v>
      </c>
      <c r="R1270" t="s">
        <v>8326</v>
      </c>
      <c r="S1270" s="11">
        <f t="shared" si="78"/>
        <v>41507.845451388886</v>
      </c>
      <c r="T1270" s="11">
        <f t="shared" si="79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6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7">
        <f t="shared" si="76"/>
        <v>1.0864893617021276</v>
      </c>
      <c r="P1271" s="9">
        <f t="shared" si="77"/>
        <v>99.15533980582525</v>
      </c>
      <c r="Q1271" t="s">
        <v>8325</v>
      </c>
      <c r="R1271" t="s">
        <v>8326</v>
      </c>
      <c r="S1271" s="11">
        <f t="shared" si="78"/>
        <v>42445.823055555549</v>
      </c>
      <c r="T1271" s="11">
        <f t="shared" si="79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6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7">
        <f t="shared" si="76"/>
        <v>1.1472</v>
      </c>
      <c r="P1272" s="9">
        <f t="shared" si="77"/>
        <v>67.881656804733723</v>
      </c>
      <c r="Q1272" t="s">
        <v>8325</v>
      </c>
      <c r="R1272" t="s">
        <v>8326</v>
      </c>
      <c r="S1272" s="11">
        <f t="shared" si="78"/>
        <v>40933.856967592597</v>
      </c>
      <c r="T1272" s="11">
        <f t="shared" si="79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6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7">
        <f t="shared" si="76"/>
        <v>1.018</v>
      </c>
      <c r="P1273" s="9">
        <f t="shared" si="77"/>
        <v>246.29032258064515</v>
      </c>
      <c r="Q1273" t="s">
        <v>8325</v>
      </c>
      <c r="R1273" t="s">
        <v>8326</v>
      </c>
      <c r="S1273" s="11">
        <f t="shared" si="78"/>
        <v>41561.683553240742</v>
      </c>
      <c r="T1273" s="11">
        <f t="shared" si="79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6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7">
        <f t="shared" si="76"/>
        <v>1.06</v>
      </c>
      <c r="P1274" s="9">
        <f t="shared" si="77"/>
        <v>189.28571428571428</v>
      </c>
      <c r="Q1274" t="s">
        <v>8325</v>
      </c>
      <c r="R1274" t="s">
        <v>8326</v>
      </c>
      <c r="S1274" s="11">
        <f t="shared" si="78"/>
        <v>40274.745127314818</v>
      </c>
      <c r="T1274" s="11">
        <f t="shared" si="79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6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7">
        <f t="shared" si="76"/>
        <v>1.0349999999999999</v>
      </c>
      <c r="P1275" s="9">
        <f t="shared" si="77"/>
        <v>76.666666666666671</v>
      </c>
      <c r="Q1275" t="s">
        <v>8325</v>
      </c>
      <c r="R1275" t="s">
        <v>8326</v>
      </c>
      <c r="S1275" s="11">
        <f t="shared" si="78"/>
        <v>41852.730219907404</v>
      </c>
      <c r="T1275" s="11">
        <f t="shared" si="79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7">
        <f t="shared" si="76"/>
        <v>1.5497535999999998</v>
      </c>
      <c r="P1276" s="9">
        <f t="shared" si="77"/>
        <v>82.963254817987149</v>
      </c>
      <c r="Q1276" t="s">
        <v>8325</v>
      </c>
      <c r="R1276" t="s">
        <v>8326</v>
      </c>
      <c r="S1276" s="11">
        <f t="shared" si="78"/>
        <v>41116.690104166664</v>
      </c>
      <c r="T1276" s="11">
        <f t="shared" si="79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6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7">
        <f t="shared" si="76"/>
        <v>1.6214066666666667</v>
      </c>
      <c r="P1277" s="9">
        <f t="shared" si="77"/>
        <v>62.522107969151669</v>
      </c>
      <c r="Q1277" t="s">
        <v>8325</v>
      </c>
      <c r="R1277" t="s">
        <v>8326</v>
      </c>
      <c r="S1277" s="11">
        <f t="shared" si="78"/>
        <v>41458.867905092593</v>
      </c>
      <c r="T1277" s="11">
        <f t="shared" si="79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6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7">
        <f t="shared" si="76"/>
        <v>1.0442100000000001</v>
      </c>
      <c r="P1278" s="9">
        <f t="shared" si="77"/>
        <v>46.06808823529412</v>
      </c>
      <c r="Q1278" t="s">
        <v>8325</v>
      </c>
      <c r="R1278" t="s">
        <v>8326</v>
      </c>
      <c r="S1278" s="11">
        <f t="shared" si="78"/>
        <v>40007.704247685186</v>
      </c>
      <c r="T1278" s="11">
        <f t="shared" si="79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6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7">
        <f t="shared" si="76"/>
        <v>1.0612433333333333</v>
      </c>
      <c r="P1279" s="9">
        <f t="shared" si="77"/>
        <v>38.543946731234868</v>
      </c>
      <c r="Q1279" t="s">
        <v>8325</v>
      </c>
      <c r="R1279" t="s">
        <v>8326</v>
      </c>
      <c r="S1279" s="11">
        <f t="shared" si="78"/>
        <v>41121.561886574076</v>
      </c>
      <c r="T1279" s="11">
        <f t="shared" si="79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6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7">
        <f t="shared" si="76"/>
        <v>1.5493846153846154</v>
      </c>
      <c r="P1280" s="9">
        <f t="shared" si="77"/>
        <v>53.005263157894738</v>
      </c>
      <c r="Q1280" t="s">
        <v>8325</v>
      </c>
      <c r="R1280" t="s">
        <v>8326</v>
      </c>
      <c r="S1280" s="11">
        <f t="shared" si="78"/>
        <v>41786.555162037039</v>
      </c>
      <c r="T1280" s="11">
        <f t="shared" si="79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6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7">
        <f t="shared" si="76"/>
        <v>1.1077157238734421</v>
      </c>
      <c r="P1281" s="9">
        <f t="shared" si="77"/>
        <v>73.355396825396824</v>
      </c>
      <c r="Q1281" t="s">
        <v>8325</v>
      </c>
      <c r="R1281" t="s">
        <v>8326</v>
      </c>
      <c r="S1281" s="11">
        <f t="shared" si="78"/>
        <v>41682.099189814813</v>
      </c>
      <c r="T1281" s="11">
        <f t="shared" si="79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6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7">
        <f t="shared" si="76"/>
        <v>1.1091186666666666</v>
      </c>
      <c r="P1282" s="9">
        <f t="shared" si="77"/>
        <v>127.97523076923076</v>
      </c>
      <c r="Q1282" t="s">
        <v>8325</v>
      </c>
      <c r="R1282" t="s">
        <v>8326</v>
      </c>
      <c r="S1282" s="11">
        <f t="shared" si="78"/>
        <v>40513.757569444446</v>
      </c>
      <c r="T1282" s="11">
        <f t="shared" si="79"/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6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7">
        <f t="shared" ref="O1283:O1346" si="80">E1283/D1283</f>
        <v>1.1071428571428572</v>
      </c>
      <c r="P1283" s="9">
        <f t="shared" ref="P1283:P1346" si="81">E1283/L1283</f>
        <v>104.72972972972973</v>
      </c>
      <c r="Q1283" t="s">
        <v>8325</v>
      </c>
      <c r="R1283" t="s">
        <v>8326</v>
      </c>
      <c r="S1283" s="11">
        <f t="shared" ref="S1283:S1346" si="82">(((J1283/60)/60)/24)+DATE(1970,1,1)</f>
        <v>41463.743472222224</v>
      </c>
      <c r="T1283" s="11">
        <f t="shared" ref="T1283:T1346" si="83">(((I1283/60)/60)/24)+DATE(1970,1,1)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6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7">
        <f t="shared" si="80"/>
        <v>1.2361333333333333</v>
      </c>
      <c r="P1284" s="9">
        <f t="shared" si="81"/>
        <v>67.671532846715323</v>
      </c>
      <c r="Q1284" t="s">
        <v>8325</v>
      </c>
      <c r="R1284" t="s">
        <v>8326</v>
      </c>
      <c r="S1284" s="11">
        <f t="shared" si="82"/>
        <v>41586.475173611114</v>
      </c>
      <c r="T1284" s="11">
        <f t="shared" si="83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6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7">
        <f t="shared" si="80"/>
        <v>2.1105</v>
      </c>
      <c r="P1285" s="9">
        <f t="shared" si="81"/>
        <v>95.931818181818187</v>
      </c>
      <c r="Q1285" t="s">
        <v>8325</v>
      </c>
      <c r="R1285" t="s">
        <v>8326</v>
      </c>
      <c r="S1285" s="11">
        <f t="shared" si="82"/>
        <v>41320.717465277776</v>
      </c>
      <c r="T1285" s="11">
        <f t="shared" si="83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7">
        <f t="shared" si="80"/>
        <v>1.01</v>
      </c>
      <c r="P1286" s="9">
        <f t="shared" si="81"/>
        <v>65.161290322580641</v>
      </c>
      <c r="Q1286" t="s">
        <v>8317</v>
      </c>
      <c r="R1286" t="s">
        <v>8318</v>
      </c>
      <c r="S1286" s="11">
        <f t="shared" si="82"/>
        <v>42712.23474537037</v>
      </c>
      <c r="T1286" s="11">
        <f t="shared" si="83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6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7">
        <f t="shared" si="80"/>
        <v>1.0165</v>
      </c>
      <c r="P1287" s="9">
        <f t="shared" si="81"/>
        <v>32.269841269841272</v>
      </c>
      <c r="Q1287" t="s">
        <v>8317</v>
      </c>
      <c r="R1287" t="s">
        <v>8318</v>
      </c>
      <c r="S1287" s="11">
        <f t="shared" si="82"/>
        <v>42160.583043981482</v>
      </c>
      <c r="T1287" s="11">
        <f t="shared" si="83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6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7">
        <f t="shared" si="80"/>
        <v>1.0833333333333333</v>
      </c>
      <c r="P1288" s="9">
        <f t="shared" si="81"/>
        <v>81.25</v>
      </c>
      <c r="Q1288" t="s">
        <v>8317</v>
      </c>
      <c r="R1288" t="s">
        <v>8318</v>
      </c>
      <c r="S1288" s="11">
        <f t="shared" si="82"/>
        <v>42039.384571759263</v>
      </c>
      <c r="T1288" s="11">
        <f t="shared" si="83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6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7">
        <f t="shared" si="80"/>
        <v>2.42</v>
      </c>
      <c r="P1289" s="9">
        <f t="shared" si="81"/>
        <v>24.2</v>
      </c>
      <c r="Q1289" t="s">
        <v>8317</v>
      </c>
      <c r="R1289" t="s">
        <v>8318</v>
      </c>
      <c r="S1289" s="11">
        <f t="shared" si="82"/>
        <v>42107.621018518519</v>
      </c>
      <c r="T1289" s="11">
        <f t="shared" si="83"/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6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7">
        <f t="shared" si="80"/>
        <v>1.0044999999999999</v>
      </c>
      <c r="P1290" s="9">
        <f t="shared" si="81"/>
        <v>65.868852459016395</v>
      </c>
      <c r="Q1290" t="s">
        <v>8317</v>
      </c>
      <c r="R1290" t="s">
        <v>8318</v>
      </c>
      <c r="S1290" s="11">
        <f t="shared" si="82"/>
        <v>42561.154664351852</v>
      </c>
      <c r="T1290" s="11">
        <f t="shared" si="83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6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7">
        <f t="shared" si="80"/>
        <v>1.2506666666666666</v>
      </c>
      <c r="P1291" s="9">
        <f t="shared" si="81"/>
        <v>36.07692307692308</v>
      </c>
      <c r="Q1291" t="s">
        <v>8317</v>
      </c>
      <c r="R1291" t="s">
        <v>8318</v>
      </c>
      <c r="S1291" s="11">
        <f t="shared" si="82"/>
        <v>42709.134780092587</v>
      </c>
      <c r="T1291" s="11">
        <f t="shared" si="83"/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6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7">
        <f t="shared" si="80"/>
        <v>1.0857142857142856</v>
      </c>
      <c r="P1292" s="9">
        <f t="shared" si="81"/>
        <v>44.186046511627907</v>
      </c>
      <c r="Q1292" t="s">
        <v>8317</v>
      </c>
      <c r="R1292" t="s">
        <v>8318</v>
      </c>
      <c r="S1292" s="11">
        <f t="shared" si="82"/>
        <v>42086.614942129629</v>
      </c>
      <c r="T1292" s="11">
        <f t="shared" si="83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6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7">
        <f t="shared" si="80"/>
        <v>1.4570000000000001</v>
      </c>
      <c r="P1293" s="9">
        <f t="shared" si="81"/>
        <v>104.07142857142857</v>
      </c>
      <c r="Q1293" t="s">
        <v>8317</v>
      </c>
      <c r="R1293" t="s">
        <v>8318</v>
      </c>
      <c r="S1293" s="11">
        <f t="shared" si="82"/>
        <v>42064.652673611112</v>
      </c>
      <c r="T1293" s="11">
        <f t="shared" si="83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6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7">
        <f t="shared" si="80"/>
        <v>1.1000000000000001</v>
      </c>
      <c r="P1294" s="9">
        <f t="shared" si="81"/>
        <v>35.96153846153846</v>
      </c>
      <c r="Q1294" t="s">
        <v>8317</v>
      </c>
      <c r="R1294" t="s">
        <v>8318</v>
      </c>
      <c r="S1294" s="11">
        <f t="shared" si="82"/>
        <v>42256.764212962968</v>
      </c>
      <c r="T1294" s="11">
        <f t="shared" si="83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6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7">
        <f t="shared" si="80"/>
        <v>1.0223333333333333</v>
      </c>
      <c r="P1295" s="9">
        <f t="shared" si="81"/>
        <v>127.79166666666667</v>
      </c>
      <c r="Q1295" t="s">
        <v>8317</v>
      </c>
      <c r="R1295" t="s">
        <v>8318</v>
      </c>
      <c r="S1295" s="11">
        <f t="shared" si="82"/>
        <v>42292.701053240744</v>
      </c>
      <c r="T1295" s="11">
        <f t="shared" si="83"/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7">
        <f t="shared" si="80"/>
        <v>1.22</v>
      </c>
      <c r="P1296" s="9">
        <f t="shared" si="81"/>
        <v>27.727272727272727</v>
      </c>
      <c r="Q1296" t="s">
        <v>8317</v>
      </c>
      <c r="R1296" t="s">
        <v>8318</v>
      </c>
      <c r="S1296" s="11">
        <f t="shared" si="82"/>
        <v>42278.453668981485</v>
      </c>
      <c r="T1296" s="11">
        <f t="shared" si="83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6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7">
        <f t="shared" si="80"/>
        <v>1.0196000000000001</v>
      </c>
      <c r="P1297" s="9">
        <f t="shared" si="81"/>
        <v>39.828125</v>
      </c>
      <c r="Q1297" t="s">
        <v>8317</v>
      </c>
      <c r="R1297" t="s">
        <v>8318</v>
      </c>
      <c r="S1297" s="11">
        <f t="shared" si="82"/>
        <v>42184.572881944448</v>
      </c>
      <c r="T1297" s="11">
        <f t="shared" si="83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6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7">
        <f t="shared" si="80"/>
        <v>1.411764705882353</v>
      </c>
      <c r="P1298" s="9">
        <f t="shared" si="81"/>
        <v>52.173913043478258</v>
      </c>
      <c r="Q1298" t="s">
        <v>8317</v>
      </c>
      <c r="R1298" t="s">
        <v>8318</v>
      </c>
      <c r="S1298" s="11">
        <f t="shared" si="82"/>
        <v>42423.050613425927</v>
      </c>
      <c r="T1298" s="11">
        <f t="shared" si="83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6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7">
        <f t="shared" si="80"/>
        <v>1.0952500000000001</v>
      </c>
      <c r="P1299" s="9">
        <f t="shared" si="81"/>
        <v>92.037815126050418</v>
      </c>
      <c r="Q1299" t="s">
        <v>8317</v>
      </c>
      <c r="R1299" t="s">
        <v>8318</v>
      </c>
      <c r="S1299" s="11">
        <f t="shared" si="82"/>
        <v>42461.747199074074</v>
      </c>
      <c r="T1299" s="11">
        <f t="shared" si="83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6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7">
        <f t="shared" si="80"/>
        <v>1.0465</v>
      </c>
      <c r="P1300" s="9">
        <f t="shared" si="81"/>
        <v>63.424242424242422</v>
      </c>
      <c r="Q1300" t="s">
        <v>8317</v>
      </c>
      <c r="R1300" t="s">
        <v>8318</v>
      </c>
      <c r="S1300" s="11">
        <f t="shared" si="82"/>
        <v>42458.680925925932</v>
      </c>
      <c r="T1300" s="11">
        <f t="shared" si="83"/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6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7">
        <f t="shared" si="80"/>
        <v>1.24</v>
      </c>
      <c r="P1301" s="9">
        <f t="shared" si="81"/>
        <v>135.625</v>
      </c>
      <c r="Q1301" t="s">
        <v>8317</v>
      </c>
      <c r="R1301" t="s">
        <v>8318</v>
      </c>
      <c r="S1301" s="11">
        <f t="shared" si="82"/>
        <v>42169.814340277779</v>
      </c>
      <c r="T1301" s="11">
        <f t="shared" si="83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6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7">
        <f t="shared" si="80"/>
        <v>1.35</v>
      </c>
      <c r="P1302" s="9">
        <f t="shared" si="81"/>
        <v>168.75</v>
      </c>
      <c r="Q1302" t="s">
        <v>8317</v>
      </c>
      <c r="R1302" t="s">
        <v>8318</v>
      </c>
      <c r="S1302" s="11">
        <f t="shared" si="82"/>
        <v>42483.675208333334</v>
      </c>
      <c r="T1302" s="11">
        <f t="shared" si="83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6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7">
        <f t="shared" si="80"/>
        <v>1.0275000000000001</v>
      </c>
      <c r="P1303" s="9">
        <f t="shared" si="81"/>
        <v>70.862068965517238</v>
      </c>
      <c r="Q1303" t="s">
        <v>8317</v>
      </c>
      <c r="R1303" t="s">
        <v>8318</v>
      </c>
      <c r="S1303" s="11">
        <f t="shared" si="82"/>
        <v>42195.749745370369</v>
      </c>
      <c r="T1303" s="11">
        <f t="shared" si="83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6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7">
        <f t="shared" si="80"/>
        <v>1</v>
      </c>
      <c r="P1304" s="9">
        <f t="shared" si="81"/>
        <v>50</v>
      </c>
      <c r="Q1304" t="s">
        <v>8317</v>
      </c>
      <c r="R1304" t="s">
        <v>8318</v>
      </c>
      <c r="S1304" s="11">
        <f t="shared" si="82"/>
        <v>42675.057997685188</v>
      </c>
      <c r="T1304" s="11">
        <f t="shared" si="83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6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7">
        <f t="shared" si="80"/>
        <v>1.3026085714285716</v>
      </c>
      <c r="P1305" s="9">
        <f t="shared" si="81"/>
        <v>42.214166666666671</v>
      </c>
      <c r="Q1305" t="s">
        <v>8317</v>
      </c>
      <c r="R1305" t="s">
        <v>8318</v>
      </c>
      <c r="S1305" s="11">
        <f t="shared" si="82"/>
        <v>42566.441203703704</v>
      </c>
      <c r="T1305" s="11">
        <f t="shared" si="83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7">
        <f t="shared" si="80"/>
        <v>0.39627499999999999</v>
      </c>
      <c r="P1306" s="9">
        <f t="shared" si="81"/>
        <v>152.41346153846155</v>
      </c>
      <c r="Q1306" t="s">
        <v>8319</v>
      </c>
      <c r="R1306" t="s">
        <v>8321</v>
      </c>
      <c r="S1306" s="11">
        <f t="shared" si="82"/>
        <v>42747.194502314815</v>
      </c>
      <c r="T1306" s="11">
        <f t="shared" si="83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6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7">
        <f t="shared" si="80"/>
        <v>0.25976666666666665</v>
      </c>
      <c r="P1307" s="9">
        <f t="shared" si="81"/>
        <v>90.616279069767444</v>
      </c>
      <c r="Q1307" t="s">
        <v>8319</v>
      </c>
      <c r="R1307" t="s">
        <v>8321</v>
      </c>
      <c r="S1307" s="11">
        <f t="shared" si="82"/>
        <v>42543.665601851855</v>
      </c>
      <c r="T1307" s="11">
        <f t="shared" si="83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6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7">
        <f t="shared" si="80"/>
        <v>0.65246363636363636</v>
      </c>
      <c r="P1308" s="9">
        <f t="shared" si="81"/>
        <v>201.60393258426967</v>
      </c>
      <c r="Q1308" t="s">
        <v>8319</v>
      </c>
      <c r="R1308" t="s">
        <v>8321</v>
      </c>
      <c r="S1308" s="11">
        <f t="shared" si="82"/>
        <v>41947.457569444443</v>
      </c>
      <c r="T1308" s="11">
        <f t="shared" si="83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6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7">
        <f t="shared" si="80"/>
        <v>0.11514000000000001</v>
      </c>
      <c r="P1309" s="9">
        <f t="shared" si="81"/>
        <v>127.93333333333334</v>
      </c>
      <c r="Q1309" t="s">
        <v>8319</v>
      </c>
      <c r="R1309" t="s">
        <v>8321</v>
      </c>
      <c r="S1309" s="11">
        <f t="shared" si="82"/>
        <v>42387.503229166665</v>
      </c>
      <c r="T1309" s="11">
        <f t="shared" si="83"/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6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7">
        <f t="shared" si="80"/>
        <v>0.11360000000000001</v>
      </c>
      <c r="P1310" s="9">
        <f t="shared" si="81"/>
        <v>29.894736842105264</v>
      </c>
      <c r="Q1310" t="s">
        <v>8319</v>
      </c>
      <c r="R1310" t="s">
        <v>8321</v>
      </c>
      <c r="S1310" s="11">
        <f t="shared" si="82"/>
        <v>42611.613564814819</v>
      </c>
      <c r="T1310" s="11">
        <f t="shared" si="83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6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7">
        <f t="shared" si="80"/>
        <v>1.1199130434782609</v>
      </c>
      <c r="P1311" s="9">
        <f t="shared" si="81"/>
        <v>367.97142857142859</v>
      </c>
      <c r="Q1311" t="s">
        <v>8319</v>
      </c>
      <c r="R1311" t="s">
        <v>8321</v>
      </c>
      <c r="S1311" s="11">
        <f t="shared" si="82"/>
        <v>42257.882731481484</v>
      </c>
      <c r="T1311" s="11">
        <f t="shared" si="83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6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7">
        <f t="shared" si="80"/>
        <v>0.155</v>
      </c>
      <c r="P1312" s="9">
        <f t="shared" si="81"/>
        <v>129.16666666666666</v>
      </c>
      <c r="Q1312" t="s">
        <v>8319</v>
      </c>
      <c r="R1312" t="s">
        <v>8321</v>
      </c>
      <c r="S1312" s="11">
        <f t="shared" si="82"/>
        <v>42556.667245370365</v>
      </c>
      <c r="T1312" s="11">
        <f t="shared" si="83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6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7">
        <f t="shared" si="80"/>
        <v>0.32028000000000001</v>
      </c>
      <c r="P1313" s="9">
        <f t="shared" si="81"/>
        <v>800.7</v>
      </c>
      <c r="Q1313" t="s">
        <v>8319</v>
      </c>
      <c r="R1313" t="s">
        <v>8321</v>
      </c>
      <c r="S1313" s="11">
        <f t="shared" si="82"/>
        <v>42669.802303240736</v>
      </c>
      <c r="T1313" s="11">
        <f t="shared" si="83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6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7">
        <f t="shared" si="80"/>
        <v>6.0869565217391303E-3</v>
      </c>
      <c r="P1314" s="9">
        <f t="shared" si="81"/>
        <v>28</v>
      </c>
      <c r="Q1314" t="s">
        <v>8319</v>
      </c>
      <c r="R1314" t="s">
        <v>8321</v>
      </c>
      <c r="S1314" s="11">
        <f t="shared" si="82"/>
        <v>42082.702800925923</v>
      </c>
      <c r="T1314" s="11">
        <f t="shared" si="83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6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7">
        <f t="shared" si="80"/>
        <v>0.31114999999999998</v>
      </c>
      <c r="P1315" s="9">
        <f t="shared" si="81"/>
        <v>102.01639344262296</v>
      </c>
      <c r="Q1315" t="s">
        <v>8319</v>
      </c>
      <c r="R1315" t="s">
        <v>8321</v>
      </c>
      <c r="S1315" s="11">
        <f t="shared" si="82"/>
        <v>42402.709652777776</v>
      </c>
      <c r="T1315" s="11">
        <f t="shared" si="83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7">
        <f t="shared" si="80"/>
        <v>1.1266666666666666E-2</v>
      </c>
      <c r="P1316" s="9">
        <f t="shared" si="81"/>
        <v>184.36363636363637</v>
      </c>
      <c r="Q1316" t="s">
        <v>8319</v>
      </c>
      <c r="R1316" t="s">
        <v>8321</v>
      </c>
      <c r="S1316" s="11">
        <f t="shared" si="82"/>
        <v>42604.669675925921</v>
      </c>
      <c r="T1316" s="11">
        <f t="shared" si="83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6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7">
        <f t="shared" si="80"/>
        <v>0.40404000000000001</v>
      </c>
      <c r="P1317" s="9">
        <f t="shared" si="81"/>
        <v>162.91935483870967</v>
      </c>
      <c r="Q1317" t="s">
        <v>8319</v>
      </c>
      <c r="R1317" t="s">
        <v>8321</v>
      </c>
      <c r="S1317" s="11">
        <f t="shared" si="82"/>
        <v>42278.498240740737</v>
      </c>
      <c r="T1317" s="11">
        <f t="shared" si="83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6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7">
        <f t="shared" si="80"/>
        <v>1.3333333333333333E-5</v>
      </c>
      <c r="P1318" s="9">
        <f t="shared" si="81"/>
        <v>1</v>
      </c>
      <c r="Q1318" t="s">
        <v>8319</v>
      </c>
      <c r="R1318" t="s">
        <v>8321</v>
      </c>
      <c r="S1318" s="11">
        <f t="shared" si="82"/>
        <v>42393.961909722217</v>
      </c>
      <c r="T1318" s="11">
        <f t="shared" si="83"/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6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7">
        <f t="shared" si="80"/>
        <v>5.7334999999999997E-2</v>
      </c>
      <c r="P1319" s="9">
        <f t="shared" si="81"/>
        <v>603.52631578947364</v>
      </c>
      <c r="Q1319" t="s">
        <v>8319</v>
      </c>
      <c r="R1319" t="s">
        <v>8321</v>
      </c>
      <c r="S1319" s="11">
        <f t="shared" si="82"/>
        <v>42520.235486111109</v>
      </c>
      <c r="T1319" s="11">
        <f t="shared" si="83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6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7">
        <f t="shared" si="80"/>
        <v>0.15325</v>
      </c>
      <c r="P1320" s="9">
        <f t="shared" si="81"/>
        <v>45.407407407407405</v>
      </c>
      <c r="Q1320" t="s">
        <v>8319</v>
      </c>
      <c r="R1320" t="s">
        <v>8321</v>
      </c>
      <c r="S1320" s="11">
        <f t="shared" si="82"/>
        <v>41985.043657407412</v>
      </c>
      <c r="T1320" s="11">
        <f t="shared" si="83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6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7">
        <f t="shared" si="80"/>
        <v>0.15103448275862069</v>
      </c>
      <c r="P1321" s="9">
        <f t="shared" si="81"/>
        <v>97.333333333333329</v>
      </c>
      <c r="Q1321" t="s">
        <v>8319</v>
      </c>
      <c r="R1321" t="s">
        <v>8321</v>
      </c>
      <c r="S1321" s="11">
        <f t="shared" si="82"/>
        <v>41816.812094907407</v>
      </c>
      <c r="T1321" s="11">
        <f t="shared" si="83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6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7">
        <f t="shared" si="80"/>
        <v>5.0299999999999997E-3</v>
      </c>
      <c r="P1322" s="9">
        <f t="shared" si="81"/>
        <v>167.66666666666666</v>
      </c>
      <c r="Q1322" t="s">
        <v>8319</v>
      </c>
      <c r="R1322" t="s">
        <v>8321</v>
      </c>
      <c r="S1322" s="11">
        <f t="shared" si="82"/>
        <v>42705.690347222218</v>
      </c>
      <c r="T1322" s="11">
        <f t="shared" si="83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6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7">
        <f t="shared" si="80"/>
        <v>1.3028138528138528E-2</v>
      </c>
      <c r="P1323" s="9">
        <f t="shared" si="81"/>
        <v>859.85714285714289</v>
      </c>
      <c r="Q1323" t="s">
        <v>8319</v>
      </c>
      <c r="R1323" t="s">
        <v>8321</v>
      </c>
      <c r="S1323" s="11">
        <f t="shared" si="82"/>
        <v>42697.74927083333</v>
      </c>
      <c r="T1323" s="11">
        <f t="shared" si="83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6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7">
        <f t="shared" si="80"/>
        <v>3.0285714285714286E-3</v>
      </c>
      <c r="P1324" s="9">
        <f t="shared" si="81"/>
        <v>26.5</v>
      </c>
      <c r="Q1324" t="s">
        <v>8319</v>
      </c>
      <c r="R1324" t="s">
        <v>8321</v>
      </c>
      <c r="S1324" s="11">
        <f t="shared" si="82"/>
        <v>42115.656539351854</v>
      </c>
      <c r="T1324" s="11">
        <f t="shared" si="83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6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7">
        <f t="shared" si="80"/>
        <v>8.8800000000000004E-2</v>
      </c>
      <c r="P1325" s="9">
        <f t="shared" si="81"/>
        <v>30.272727272727273</v>
      </c>
      <c r="Q1325" t="s">
        <v>8319</v>
      </c>
      <c r="R1325" t="s">
        <v>8321</v>
      </c>
      <c r="S1325" s="11">
        <f t="shared" si="82"/>
        <v>42451.698449074072</v>
      </c>
      <c r="T1325" s="11">
        <f t="shared" si="83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7">
        <f t="shared" si="80"/>
        <v>9.8400000000000001E-2</v>
      </c>
      <c r="P1326" s="9">
        <f t="shared" si="81"/>
        <v>54.666666666666664</v>
      </c>
      <c r="Q1326" t="s">
        <v>8319</v>
      </c>
      <c r="R1326" t="s">
        <v>8321</v>
      </c>
      <c r="S1326" s="11">
        <f t="shared" si="82"/>
        <v>42626.633703703701</v>
      </c>
      <c r="T1326" s="11">
        <f t="shared" si="83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6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7">
        <f t="shared" si="80"/>
        <v>2.4299999999999999E-2</v>
      </c>
      <c r="P1327" s="9">
        <f t="shared" si="81"/>
        <v>60.75</v>
      </c>
      <c r="Q1327" t="s">
        <v>8319</v>
      </c>
      <c r="R1327" t="s">
        <v>8321</v>
      </c>
      <c r="S1327" s="11">
        <f t="shared" si="82"/>
        <v>42704.086053240739</v>
      </c>
      <c r="T1327" s="11">
        <f t="shared" si="83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6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7">
        <f t="shared" si="80"/>
        <v>1.1299999999999999E-2</v>
      </c>
      <c r="P1328" s="9">
        <f t="shared" si="81"/>
        <v>102.72727272727273</v>
      </c>
      <c r="Q1328" t="s">
        <v>8319</v>
      </c>
      <c r="R1328" t="s">
        <v>8321</v>
      </c>
      <c r="S1328" s="11">
        <f t="shared" si="82"/>
        <v>41974.791990740734</v>
      </c>
      <c r="T1328" s="11">
        <f t="shared" si="83"/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6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7">
        <f t="shared" si="80"/>
        <v>3.5520833333333335E-2</v>
      </c>
      <c r="P1329" s="9">
        <f t="shared" si="81"/>
        <v>41.585365853658537</v>
      </c>
      <c r="Q1329" t="s">
        <v>8319</v>
      </c>
      <c r="R1329" t="s">
        <v>8321</v>
      </c>
      <c r="S1329" s="11">
        <f t="shared" si="82"/>
        <v>42123.678645833337</v>
      </c>
      <c r="T1329" s="11">
        <f t="shared" si="83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6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7">
        <f t="shared" si="80"/>
        <v>2.3306666666666667E-2</v>
      </c>
      <c r="P1330" s="9">
        <f t="shared" si="81"/>
        <v>116.53333333333333</v>
      </c>
      <c r="Q1330" t="s">
        <v>8319</v>
      </c>
      <c r="R1330" t="s">
        <v>8321</v>
      </c>
      <c r="S1330" s="11">
        <f t="shared" si="82"/>
        <v>42612.642754629633</v>
      </c>
      <c r="T1330" s="11">
        <f t="shared" si="83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6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7">
        <f t="shared" si="80"/>
        <v>8.1600000000000006E-3</v>
      </c>
      <c r="P1331" s="9">
        <f t="shared" si="81"/>
        <v>45.333333333333336</v>
      </c>
      <c r="Q1331" t="s">
        <v>8319</v>
      </c>
      <c r="R1331" t="s">
        <v>8321</v>
      </c>
      <c r="S1331" s="11">
        <f t="shared" si="82"/>
        <v>41935.221585648149</v>
      </c>
      <c r="T1331" s="11">
        <f t="shared" si="83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6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7">
        <f t="shared" si="80"/>
        <v>0.22494285714285714</v>
      </c>
      <c r="P1332" s="9">
        <f t="shared" si="81"/>
        <v>157.46</v>
      </c>
      <c r="Q1332" t="s">
        <v>8319</v>
      </c>
      <c r="R1332" t="s">
        <v>8321</v>
      </c>
      <c r="S1332" s="11">
        <f t="shared" si="82"/>
        <v>42522.276724537034</v>
      </c>
      <c r="T1332" s="11">
        <f t="shared" si="83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6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7">
        <f t="shared" si="80"/>
        <v>1.3668E-2</v>
      </c>
      <c r="P1333" s="9">
        <f t="shared" si="81"/>
        <v>100.5</v>
      </c>
      <c r="Q1333" t="s">
        <v>8319</v>
      </c>
      <c r="R1333" t="s">
        <v>8321</v>
      </c>
      <c r="S1333" s="11">
        <f t="shared" si="82"/>
        <v>42569.50409722222</v>
      </c>
      <c r="T1333" s="11">
        <f t="shared" si="83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6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7">
        <f t="shared" si="80"/>
        <v>0</v>
      </c>
      <c r="P1334" s="9" t="e">
        <f t="shared" si="81"/>
        <v>#DIV/0!</v>
      </c>
      <c r="Q1334" t="s">
        <v>8319</v>
      </c>
      <c r="R1334" t="s">
        <v>8321</v>
      </c>
      <c r="S1334" s="11">
        <f t="shared" si="82"/>
        <v>42732.060277777782</v>
      </c>
      <c r="T1334" s="11">
        <f t="shared" si="83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6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7">
        <f t="shared" si="80"/>
        <v>0</v>
      </c>
      <c r="P1335" s="9" t="e">
        <f t="shared" si="81"/>
        <v>#DIV/0!</v>
      </c>
      <c r="Q1335" t="s">
        <v>8319</v>
      </c>
      <c r="R1335" t="s">
        <v>8321</v>
      </c>
      <c r="S1335" s="11">
        <f t="shared" si="82"/>
        <v>41806.106770833336</v>
      </c>
      <c r="T1335" s="11">
        <f t="shared" si="83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7">
        <f t="shared" si="80"/>
        <v>0.10754135338345865</v>
      </c>
      <c r="P1336" s="9">
        <f t="shared" si="81"/>
        <v>51.822463768115945</v>
      </c>
      <c r="Q1336" t="s">
        <v>8319</v>
      </c>
      <c r="R1336" t="s">
        <v>8321</v>
      </c>
      <c r="S1336" s="11">
        <f t="shared" si="82"/>
        <v>42410.774155092593</v>
      </c>
      <c r="T1336" s="11">
        <f t="shared" si="83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6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7">
        <f t="shared" si="80"/>
        <v>0.1976</v>
      </c>
      <c r="P1337" s="9">
        <f t="shared" si="81"/>
        <v>308.75</v>
      </c>
      <c r="Q1337" t="s">
        <v>8319</v>
      </c>
      <c r="R1337" t="s">
        <v>8321</v>
      </c>
      <c r="S1337" s="11">
        <f t="shared" si="82"/>
        <v>42313.936365740738</v>
      </c>
      <c r="T1337" s="11">
        <f t="shared" si="83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6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7">
        <f t="shared" si="80"/>
        <v>0.84946999999999995</v>
      </c>
      <c r="P1338" s="9">
        <f t="shared" si="81"/>
        <v>379.22767857142856</v>
      </c>
      <c r="Q1338" t="s">
        <v>8319</v>
      </c>
      <c r="R1338" t="s">
        <v>8321</v>
      </c>
      <c r="S1338" s="11">
        <f t="shared" si="82"/>
        <v>41955.863750000004</v>
      </c>
      <c r="T1338" s="11">
        <f t="shared" si="83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6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7">
        <f t="shared" si="80"/>
        <v>0.49381999999999998</v>
      </c>
      <c r="P1339" s="9">
        <f t="shared" si="81"/>
        <v>176.36428571428573</v>
      </c>
      <c r="Q1339" t="s">
        <v>8319</v>
      </c>
      <c r="R1339" t="s">
        <v>8321</v>
      </c>
      <c r="S1339" s="11">
        <f t="shared" si="82"/>
        <v>42767.577303240745</v>
      </c>
      <c r="T1339" s="11">
        <f t="shared" si="83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6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7">
        <f t="shared" si="80"/>
        <v>3.3033333333333331E-2</v>
      </c>
      <c r="P1340" s="9">
        <f t="shared" si="81"/>
        <v>66.066666666666663</v>
      </c>
      <c r="Q1340" t="s">
        <v>8319</v>
      </c>
      <c r="R1340" t="s">
        <v>8321</v>
      </c>
      <c r="S1340" s="11">
        <f t="shared" si="82"/>
        <v>42188.803622685184</v>
      </c>
      <c r="T1340" s="11">
        <f t="shared" si="83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6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7">
        <f t="shared" si="80"/>
        <v>6.6339999999999996E-2</v>
      </c>
      <c r="P1341" s="9">
        <f t="shared" si="81"/>
        <v>89.648648648648646</v>
      </c>
      <c r="Q1341" t="s">
        <v>8319</v>
      </c>
      <c r="R1341" t="s">
        <v>8321</v>
      </c>
      <c r="S1341" s="11">
        <f t="shared" si="82"/>
        <v>41936.647164351853</v>
      </c>
      <c r="T1341" s="11">
        <f t="shared" si="83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6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7">
        <f t="shared" si="80"/>
        <v>0</v>
      </c>
      <c r="P1342" s="9" t="e">
        <f t="shared" si="81"/>
        <v>#DIV/0!</v>
      </c>
      <c r="Q1342" t="s">
        <v>8319</v>
      </c>
      <c r="R1342" t="s">
        <v>8321</v>
      </c>
      <c r="S1342" s="11">
        <f t="shared" si="82"/>
        <v>41836.595520833333</v>
      </c>
      <c r="T1342" s="11">
        <f t="shared" si="83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6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7">
        <f t="shared" si="80"/>
        <v>0.7036</v>
      </c>
      <c r="P1343" s="9">
        <f t="shared" si="81"/>
        <v>382.39130434782606</v>
      </c>
      <c r="Q1343" t="s">
        <v>8319</v>
      </c>
      <c r="R1343" t="s">
        <v>8321</v>
      </c>
      <c r="S1343" s="11">
        <f t="shared" si="82"/>
        <v>42612.624039351853</v>
      </c>
      <c r="T1343" s="11">
        <f t="shared" si="83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6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7">
        <f t="shared" si="80"/>
        <v>2E-3</v>
      </c>
      <c r="P1344" s="9">
        <f t="shared" si="81"/>
        <v>100</v>
      </c>
      <c r="Q1344" t="s">
        <v>8319</v>
      </c>
      <c r="R1344" t="s">
        <v>8321</v>
      </c>
      <c r="S1344" s="11">
        <f t="shared" si="82"/>
        <v>42172.816423611104</v>
      </c>
      <c r="T1344" s="11">
        <f t="shared" si="83"/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6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7">
        <f t="shared" si="80"/>
        <v>1.02298</v>
      </c>
      <c r="P1345" s="9">
        <f t="shared" si="81"/>
        <v>158.35603715170279</v>
      </c>
      <c r="Q1345" t="s">
        <v>8319</v>
      </c>
      <c r="R1345" t="s">
        <v>8321</v>
      </c>
      <c r="S1345" s="11">
        <f t="shared" si="82"/>
        <v>42542.526423611111</v>
      </c>
      <c r="T1345" s="11">
        <f t="shared" si="83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7">
        <f t="shared" si="80"/>
        <v>3.7773333333333334</v>
      </c>
      <c r="P1346" s="9">
        <f t="shared" si="81"/>
        <v>40.762589928057551</v>
      </c>
      <c r="Q1346" t="s">
        <v>8322</v>
      </c>
      <c r="R1346" t="s">
        <v>8323</v>
      </c>
      <c r="S1346" s="11">
        <f t="shared" si="82"/>
        <v>42522.789803240739</v>
      </c>
      <c r="T1346" s="11">
        <f t="shared" si="83"/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6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7">
        <f t="shared" ref="O1347:O1410" si="84">E1347/D1347</f>
        <v>1.25</v>
      </c>
      <c r="P1347" s="9">
        <f t="shared" ref="P1347:P1410" si="85">E1347/L1347</f>
        <v>53.571428571428569</v>
      </c>
      <c r="Q1347" t="s">
        <v>8322</v>
      </c>
      <c r="R1347" t="s">
        <v>8323</v>
      </c>
      <c r="S1347" s="11">
        <f t="shared" ref="S1347:S1410" si="86">(((J1347/60)/60)/24)+DATE(1970,1,1)</f>
        <v>41799.814340277779</v>
      </c>
      <c r="T1347" s="11">
        <f t="shared" ref="T1347:T1410" si="87">(((I1347/60)/60)/24)+DATE(1970,1,1)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6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7">
        <f t="shared" si="84"/>
        <v>1.473265306122449</v>
      </c>
      <c r="P1348" s="9">
        <f t="shared" si="85"/>
        <v>48.449664429530202</v>
      </c>
      <c r="Q1348" t="s">
        <v>8322</v>
      </c>
      <c r="R1348" t="s">
        <v>8323</v>
      </c>
      <c r="S1348" s="11">
        <f t="shared" si="86"/>
        <v>41422.075821759259</v>
      </c>
      <c r="T1348" s="11">
        <f t="shared" si="87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6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7">
        <f t="shared" si="84"/>
        <v>1.022</v>
      </c>
      <c r="P1349" s="9">
        <f t="shared" si="85"/>
        <v>82.41935483870968</v>
      </c>
      <c r="Q1349" t="s">
        <v>8322</v>
      </c>
      <c r="R1349" t="s">
        <v>8323</v>
      </c>
      <c r="S1349" s="11">
        <f t="shared" si="86"/>
        <v>42040.638020833328</v>
      </c>
      <c r="T1349" s="11">
        <f t="shared" si="87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6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7">
        <f t="shared" si="84"/>
        <v>1.018723404255319</v>
      </c>
      <c r="P1350" s="9">
        <f t="shared" si="85"/>
        <v>230.19230769230768</v>
      </c>
      <c r="Q1350" t="s">
        <v>8322</v>
      </c>
      <c r="R1350" t="s">
        <v>8323</v>
      </c>
      <c r="S1350" s="11">
        <f t="shared" si="86"/>
        <v>41963.506168981476</v>
      </c>
      <c r="T1350" s="11">
        <f t="shared" si="87"/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6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7">
        <f t="shared" si="84"/>
        <v>2.0419999999999998</v>
      </c>
      <c r="P1351" s="9">
        <f t="shared" si="85"/>
        <v>59.360465116279073</v>
      </c>
      <c r="Q1351" t="s">
        <v>8322</v>
      </c>
      <c r="R1351" t="s">
        <v>8323</v>
      </c>
      <c r="S1351" s="11">
        <f t="shared" si="86"/>
        <v>42317.33258101852</v>
      </c>
      <c r="T1351" s="11">
        <f t="shared" si="87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6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7">
        <f t="shared" si="84"/>
        <v>1.0405</v>
      </c>
      <c r="P1352" s="9">
        <f t="shared" si="85"/>
        <v>66.698717948717942</v>
      </c>
      <c r="Q1352" t="s">
        <v>8322</v>
      </c>
      <c r="R1352" t="s">
        <v>8323</v>
      </c>
      <c r="S1352" s="11">
        <f t="shared" si="86"/>
        <v>42334.013124999998</v>
      </c>
      <c r="T1352" s="11">
        <f t="shared" si="87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6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7">
        <f t="shared" si="84"/>
        <v>1.0126500000000001</v>
      </c>
      <c r="P1353" s="9">
        <f t="shared" si="85"/>
        <v>168.77500000000001</v>
      </c>
      <c r="Q1353" t="s">
        <v>8322</v>
      </c>
      <c r="R1353" t="s">
        <v>8323</v>
      </c>
      <c r="S1353" s="11">
        <f t="shared" si="86"/>
        <v>42382.74009259259</v>
      </c>
      <c r="T1353" s="11">
        <f t="shared" si="87"/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6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7">
        <f t="shared" si="84"/>
        <v>1.3613999999999999</v>
      </c>
      <c r="P1354" s="9">
        <f t="shared" si="85"/>
        <v>59.973568281938327</v>
      </c>
      <c r="Q1354" t="s">
        <v>8322</v>
      </c>
      <c r="R1354" t="s">
        <v>8323</v>
      </c>
      <c r="S1354" s="11">
        <f t="shared" si="86"/>
        <v>42200.578310185185</v>
      </c>
      <c r="T1354" s="11">
        <f t="shared" si="87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6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7">
        <f t="shared" si="84"/>
        <v>1.3360000000000001</v>
      </c>
      <c r="P1355" s="9">
        <f t="shared" si="85"/>
        <v>31.80952380952381</v>
      </c>
      <c r="Q1355" t="s">
        <v>8322</v>
      </c>
      <c r="R1355" t="s">
        <v>8323</v>
      </c>
      <c r="S1355" s="11">
        <f t="shared" si="86"/>
        <v>41309.11791666667</v>
      </c>
      <c r="T1355" s="11">
        <f t="shared" si="87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7">
        <f t="shared" si="84"/>
        <v>1.3025</v>
      </c>
      <c r="P1356" s="9">
        <f t="shared" si="85"/>
        <v>24.421875</v>
      </c>
      <c r="Q1356" t="s">
        <v>8322</v>
      </c>
      <c r="R1356" t="s">
        <v>8323</v>
      </c>
      <c r="S1356" s="11">
        <f t="shared" si="86"/>
        <v>42502.807627314818</v>
      </c>
      <c r="T1356" s="11">
        <f t="shared" si="87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6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7">
        <f t="shared" si="84"/>
        <v>1.2267999999999999</v>
      </c>
      <c r="P1357" s="9">
        <f t="shared" si="85"/>
        <v>25.347107438016529</v>
      </c>
      <c r="Q1357" t="s">
        <v>8322</v>
      </c>
      <c r="R1357" t="s">
        <v>8323</v>
      </c>
      <c r="S1357" s="11">
        <f t="shared" si="86"/>
        <v>41213.254687499997</v>
      </c>
      <c r="T1357" s="11">
        <f t="shared" si="87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6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7">
        <f t="shared" si="84"/>
        <v>1.8281058823529412</v>
      </c>
      <c r="P1358" s="9">
        <f t="shared" si="85"/>
        <v>71.443218390804603</v>
      </c>
      <c r="Q1358" t="s">
        <v>8322</v>
      </c>
      <c r="R1358" t="s">
        <v>8323</v>
      </c>
      <c r="S1358" s="11">
        <f t="shared" si="86"/>
        <v>41430.038888888892</v>
      </c>
      <c r="T1358" s="11">
        <f t="shared" si="87"/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6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7">
        <f t="shared" si="84"/>
        <v>1.2529999999999999</v>
      </c>
      <c r="P1359" s="9">
        <f t="shared" si="85"/>
        <v>38.553846153846152</v>
      </c>
      <c r="Q1359" t="s">
        <v>8322</v>
      </c>
      <c r="R1359" t="s">
        <v>8323</v>
      </c>
      <c r="S1359" s="11">
        <f t="shared" si="86"/>
        <v>41304.962233796294</v>
      </c>
      <c r="T1359" s="11">
        <f t="shared" si="87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6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7">
        <f t="shared" si="84"/>
        <v>1.1166666666666667</v>
      </c>
      <c r="P1360" s="9">
        <f t="shared" si="85"/>
        <v>68.367346938775512</v>
      </c>
      <c r="Q1360" t="s">
        <v>8322</v>
      </c>
      <c r="R1360" t="s">
        <v>8323</v>
      </c>
      <c r="S1360" s="11">
        <f t="shared" si="86"/>
        <v>40689.570868055554</v>
      </c>
      <c r="T1360" s="11">
        <f t="shared" si="87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6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7">
        <f t="shared" si="84"/>
        <v>1.1575757575757575</v>
      </c>
      <c r="P1361" s="9">
        <f t="shared" si="85"/>
        <v>40.210526315789473</v>
      </c>
      <c r="Q1361" t="s">
        <v>8322</v>
      </c>
      <c r="R1361" t="s">
        <v>8323</v>
      </c>
      <c r="S1361" s="11">
        <f t="shared" si="86"/>
        <v>40668.814699074072</v>
      </c>
      <c r="T1361" s="11">
        <f t="shared" si="87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6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7">
        <f t="shared" si="84"/>
        <v>1.732</v>
      </c>
      <c r="P1362" s="9">
        <f t="shared" si="85"/>
        <v>32.074074074074076</v>
      </c>
      <c r="Q1362" t="s">
        <v>8322</v>
      </c>
      <c r="R1362" t="s">
        <v>8323</v>
      </c>
      <c r="S1362" s="11">
        <f t="shared" si="86"/>
        <v>41095.900694444441</v>
      </c>
      <c r="T1362" s="11">
        <f t="shared" si="87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6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7">
        <f t="shared" si="84"/>
        <v>1.2598333333333334</v>
      </c>
      <c r="P1363" s="9">
        <f t="shared" si="85"/>
        <v>28.632575757575758</v>
      </c>
      <c r="Q1363" t="s">
        <v>8322</v>
      </c>
      <c r="R1363" t="s">
        <v>8323</v>
      </c>
      <c r="S1363" s="11">
        <f t="shared" si="86"/>
        <v>41781.717268518521</v>
      </c>
      <c r="T1363" s="11">
        <f t="shared" si="87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6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7">
        <f t="shared" si="84"/>
        <v>1.091</v>
      </c>
      <c r="P1364" s="9">
        <f t="shared" si="85"/>
        <v>43.64</v>
      </c>
      <c r="Q1364" t="s">
        <v>8322</v>
      </c>
      <c r="R1364" t="s">
        <v>8323</v>
      </c>
      <c r="S1364" s="11">
        <f t="shared" si="86"/>
        <v>41464.934386574074</v>
      </c>
      <c r="T1364" s="11">
        <f t="shared" si="87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6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7">
        <f t="shared" si="84"/>
        <v>1</v>
      </c>
      <c r="P1365" s="9">
        <f t="shared" si="85"/>
        <v>40</v>
      </c>
      <c r="Q1365" t="s">
        <v>8322</v>
      </c>
      <c r="R1365" t="s">
        <v>8323</v>
      </c>
      <c r="S1365" s="11">
        <f t="shared" si="86"/>
        <v>42396.8440625</v>
      </c>
      <c r="T1365" s="11">
        <f t="shared" si="87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7">
        <f t="shared" si="84"/>
        <v>1.1864285714285714</v>
      </c>
      <c r="P1366" s="9">
        <f t="shared" si="85"/>
        <v>346.04166666666669</v>
      </c>
      <c r="Q1366" t="s">
        <v>8325</v>
      </c>
      <c r="R1366" t="s">
        <v>8326</v>
      </c>
      <c r="S1366" s="11">
        <f t="shared" si="86"/>
        <v>41951.695671296293</v>
      </c>
      <c r="T1366" s="11">
        <f t="shared" si="87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6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7">
        <f t="shared" si="84"/>
        <v>1.0026666666666666</v>
      </c>
      <c r="P1367" s="9">
        <f t="shared" si="85"/>
        <v>81.739130434782609</v>
      </c>
      <c r="Q1367" t="s">
        <v>8325</v>
      </c>
      <c r="R1367" t="s">
        <v>8326</v>
      </c>
      <c r="S1367" s="11">
        <f t="shared" si="86"/>
        <v>42049.733240740738</v>
      </c>
      <c r="T1367" s="11">
        <f t="shared" si="87"/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6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7">
        <f t="shared" si="84"/>
        <v>1.2648920000000001</v>
      </c>
      <c r="P1368" s="9">
        <f t="shared" si="85"/>
        <v>64.535306122448986</v>
      </c>
      <c r="Q1368" t="s">
        <v>8325</v>
      </c>
      <c r="R1368" t="s">
        <v>8326</v>
      </c>
      <c r="S1368" s="11">
        <f t="shared" si="86"/>
        <v>41924.996099537035</v>
      </c>
      <c r="T1368" s="11">
        <f t="shared" si="87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6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7">
        <f t="shared" si="84"/>
        <v>1.1426000000000001</v>
      </c>
      <c r="P1369" s="9">
        <f t="shared" si="85"/>
        <v>63.477777777777774</v>
      </c>
      <c r="Q1369" t="s">
        <v>8325</v>
      </c>
      <c r="R1369" t="s">
        <v>8326</v>
      </c>
      <c r="S1369" s="11">
        <f t="shared" si="86"/>
        <v>42292.002893518518</v>
      </c>
      <c r="T1369" s="11">
        <f t="shared" si="87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6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7">
        <f t="shared" si="84"/>
        <v>1.107</v>
      </c>
      <c r="P1370" s="9">
        <f t="shared" si="85"/>
        <v>63.620689655172413</v>
      </c>
      <c r="Q1370" t="s">
        <v>8325</v>
      </c>
      <c r="R1370" t="s">
        <v>8326</v>
      </c>
      <c r="S1370" s="11">
        <f t="shared" si="86"/>
        <v>42146.190902777773</v>
      </c>
      <c r="T1370" s="11">
        <f t="shared" si="87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6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7">
        <f t="shared" si="84"/>
        <v>1.0534805315203954</v>
      </c>
      <c r="P1371" s="9">
        <f t="shared" si="85"/>
        <v>83.967068965517228</v>
      </c>
      <c r="Q1371" t="s">
        <v>8325</v>
      </c>
      <c r="R1371" t="s">
        <v>8326</v>
      </c>
      <c r="S1371" s="11">
        <f t="shared" si="86"/>
        <v>41710.594282407408</v>
      </c>
      <c r="T1371" s="11">
        <f t="shared" si="87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6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7">
        <f t="shared" si="84"/>
        <v>1.0366666666666666</v>
      </c>
      <c r="P1372" s="9">
        <f t="shared" si="85"/>
        <v>77.75</v>
      </c>
      <c r="Q1372" t="s">
        <v>8325</v>
      </c>
      <c r="R1372" t="s">
        <v>8326</v>
      </c>
      <c r="S1372" s="11">
        <f t="shared" si="86"/>
        <v>41548.00335648148</v>
      </c>
      <c r="T1372" s="11">
        <f t="shared" si="87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6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7">
        <f t="shared" si="84"/>
        <v>1.0708672667523933</v>
      </c>
      <c r="P1373" s="9">
        <f t="shared" si="85"/>
        <v>107.07142857142857</v>
      </c>
      <c r="Q1373" t="s">
        <v>8325</v>
      </c>
      <c r="R1373" t="s">
        <v>8326</v>
      </c>
      <c r="S1373" s="11">
        <f t="shared" si="86"/>
        <v>42101.758587962962</v>
      </c>
      <c r="T1373" s="11">
        <f t="shared" si="87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6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7">
        <f t="shared" si="84"/>
        <v>1.24</v>
      </c>
      <c r="P1374" s="9">
        <f t="shared" si="85"/>
        <v>38.75</v>
      </c>
      <c r="Q1374" t="s">
        <v>8325</v>
      </c>
      <c r="R1374" t="s">
        <v>8326</v>
      </c>
      <c r="S1374" s="11">
        <f t="shared" si="86"/>
        <v>41072.739953703705</v>
      </c>
      <c r="T1374" s="11">
        <f t="shared" si="87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6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7">
        <f t="shared" si="84"/>
        <v>1.0501</v>
      </c>
      <c r="P1375" s="9">
        <f t="shared" si="85"/>
        <v>201.94230769230768</v>
      </c>
      <c r="Q1375" t="s">
        <v>8325</v>
      </c>
      <c r="R1375" t="s">
        <v>8326</v>
      </c>
      <c r="S1375" s="11">
        <f t="shared" si="86"/>
        <v>42704.95177083333</v>
      </c>
      <c r="T1375" s="11">
        <f t="shared" si="87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7">
        <f t="shared" si="84"/>
        <v>1.8946666666666667</v>
      </c>
      <c r="P1376" s="9">
        <f t="shared" si="85"/>
        <v>43.060606060606062</v>
      </c>
      <c r="Q1376" t="s">
        <v>8325</v>
      </c>
      <c r="R1376" t="s">
        <v>8326</v>
      </c>
      <c r="S1376" s="11">
        <f t="shared" si="86"/>
        <v>42424.161898148144</v>
      </c>
      <c r="T1376" s="11">
        <f t="shared" si="87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6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7">
        <f t="shared" si="84"/>
        <v>1.7132499999999999</v>
      </c>
      <c r="P1377" s="9">
        <f t="shared" si="85"/>
        <v>62.871559633027523</v>
      </c>
      <c r="Q1377" t="s">
        <v>8325</v>
      </c>
      <c r="R1377" t="s">
        <v>8326</v>
      </c>
      <c r="S1377" s="11">
        <f t="shared" si="86"/>
        <v>42720.066192129627</v>
      </c>
      <c r="T1377" s="11">
        <f t="shared" si="87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6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7">
        <f t="shared" si="84"/>
        <v>2.5248648648648651</v>
      </c>
      <c r="P1378" s="9">
        <f t="shared" si="85"/>
        <v>55.607142857142854</v>
      </c>
      <c r="Q1378" t="s">
        <v>8325</v>
      </c>
      <c r="R1378" t="s">
        <v>8326</v>
      </c>
      <c r="S1378" s="11">
        <f t="shared" si="86"/>
        <v>42677.669050925921</v>
      </c>
      <c r="T1378" s="11">
        <f t="shared" si="87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6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7">
        <f t="shared" si="84"/>
        <v>1.1615384615384616</v>
      </c>
      <c r="P1379" s="9">
        <f t="shared" si="85"/>
        <v>48.70967741935484</v>
      </c>
      <c r="Q1379" t="s">
        <v>8325</v>
      </c>
      <c r="R1379" t="s">
        <v>8326</v>
      </c>
      <c r="S1379" s="11">
        <f t="shared" si="86"/>
        <v>42747.219560185185</v>
      </c>
      <c r="T1379" s="11">
        <f t="shared" si="87"/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6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7">
        <f t="shared" si="84"/>
        <v>2.0335000000000001</v>
      </c>
      <c r="P1380" s="9">
        <f t="shared" si="85"/>
        <v>30.578947368421051</v>
      </c>
      <c r="Q1380" t="s">
        <v>8325</v>
      </c>
      <c r="R1380" t="s">
        <v>8326</v>
      </c>
      <c r="S1380" s="11">
        <f t="shared" si="86"/>
        <v>42568.759374999994</v>
      </c>
      <c r="T1380" s="11">
        <f t="shared" si="87"/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6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7">
        <f t="shared" si="84"/>
        <v>1.1160000000000001</v>
      </c>
      <c r="P1381" s="9">
        <f t="shared" si="85"/>
        <v>73.907284768211923</v>
      </c>
      <c r="Q1381" t="s">
        <v>8325</v>
      </c>
      <c r="R1381" t="s">
        <v>8326</v>
      </c>
      <c r="S1381" s="11">
        <f t="shared" si="86"/>
        <v>42130.491620370376</v>
      </c>
      <c r="T1381" s="11">
        <f t="shared" si="87"/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6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7">
        <f t="shared" si="84"/>
        <v>4.24</v>
      </c>
      <c r="P1382" s="9">
        <f t="shared" si="85"/>
        <v>21.2</v>
      </c>
      <c r="Q1382" t="s">
        <v>8325</v>
      </c>
      <c r="R1382" t="s">
        <v>8326</v>
      </c>
      <c r="S1382" s="11">
        <f t="shared" si="86"/>
        <v>42141.762800925921</v>
      </c>
      <c r="T1382" s="11">
        <f t="shared" si="87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6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7">
        <f t="shared" si="84"/>
        <v>1.071</v>
      </c>
      <c r="P1383" s="9">
        <f t="shared" si="85"/>
        <v>73.356164383561648</v>
      </c>
      <c r="Q1383" t="s">
        <v>8325</v>
      </c>
      <c r="R1383" t="s">
        <v>8326</v>
      </c>
      <c r="S1383" s="11">
        <f t="shared" si="86"/>
        <v>42703.214409722219</v>
      </c>
      <c r="T1383" s="11">
        <f t="shared" si="87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6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7">
        <f t="shared" si="84"/>
        <v>1.043625</v>
      </c>
      <c r="P1384" s="9">
        <f t="shared" si="85"/>
        <v>56.412162162162161</v>
      </c>
      <c r="Q1384" t="s">
        <v>8325</v>
      </c>
      <c r="R1384" t="s">
        <v>8326</v>
      </c>
      <c r="S1384" s="11">
        <f t="shared" si="86"/>
        <v>41370.800185185188</v>
      </c>
      <c r="T1384" s="11">
        <f t="shared" si="87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6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7">
        <f t="shared" si="84"/>
        <v>2.124090909090909</v>
      </c>
      <c r="P1385" s="9">
        <f t="shared" si="85"/>
        <v>50.247311827956992</v>
      </c>
      <c r="Q1385" t="s">
        <v>8325</v>
      </c>
      <c r="R1385" t="s">
        <v>8326</v>
      </c>
      <c r="S1385" s="11">
        <f t="shared" si="86"/>
        <v>42707.074976851851</v>
      </c>
      <c r="T1385" s="11">
        <f t="shared" si="87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7">
        <f t="shared" si="84"/>
        <v>1.2408571428571429</v>
      </c>
      <c r="P1386" s="9">
        <f t="shared" si="85"/>
        <v>68.936507936507937</v>
      </c>
      <c r="Q1386" t="s">
        <v>8325</v>
      </c>
      <c r="R1386" t="s">
        <v>8326</v>
      </c>
      <c r="S1386" s="11">
        <f t="shared" si="86"/>
        <v>42160.735208333332</v>
      </c>
      <c r="T1386" s="11">
        <f t="shared" si="87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6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7">
        <f t="shared" si="84"/>
        <v>1.10406125</v>
      </c>
      <c r="P1387" s="9">
        <f t="shared" si="85"/>
        <v>65.914104477611943</v>
      </c>
      <c r="Q1387" t="s">
        <v>8325</v>
      </c>
      <c r="R1387" t="s">
        <v>8326</v>
      </c>
      <c r="S1387" s="11">
        <f t="shared" si="86"/>
        <v>42433.688900462963</v>
      </c>
      <c r="T1387" s="11">
        <f t="shared" si="87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6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7">
        <f t="shared" si="84"/>
        <v>2.1875</v>
      </c>
      <c r="P1388" s="9">
        <f t="shared" si="85"/>
        <v>62.5</v>
      </c>
      <c r="Q1388" t="s">
        <v>8325</v>
      </c>
      <c r="R1388" t="s">
        <v>8326</v>
      </c>
      <c r="S1388" s="11">
        <f t="shared" si="86"/>
        <v>42184.646863425922</v>
      </c>
      <c r="T1388" s="11">
        <f t="shared" si="87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6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7">
        <f t="shared" si="84"/>
        <v>1.36625</v>
      </c>
      <c r="P1389" s="9">
        <f t="shared" si="85"/>
        <v>70.064102564102569</v>
      </c>
      <c r="Q1389" t="s">
        <v>8325</v>
      </c>
      <c r="R1389" t="s">
        <v>8326</v>
      </c>
      <c r="S1389" s="11">
        <f t="shared" si="86"/>
        <v>42126.92123842593</v>
      </c>
      <c r="T1389" s="11">
        <f t="shared" si="87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6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7">
        <f t="shared" si="84"/>
        <v>1.348074</v>
      </c>
      <c r="P1390" s="9">
        <f t="shared" si="85"/>
        <v>60.181874999999998</v>
      </c>
      <c r="Q1390" t="s">
        <v>8325</v>
      </c>
      <c r="R1390" t="s">
        <v>8326</v>
      </c>
      <c r="S1390" s="11">
        <f t="shared" si="86"/>
        <v>42634.614780092597</v>
      </c>
      <c r="T1390" s="11">
        <f t="shared" si="87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6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7">
        <f t="shared" si="84"/>
        <v>1.454</v>
      </c>
      <c r="P1391" s="9">
        <f t="shared" si="85"/>
        <v>21.382352941176471</v>
      </c>
      <c r="Q1391" t="s">
        <v>8325</v>
      </c>
      <c r="R1391" t="s">
        <v>8326</v>
      </c>
      <c r="S1391" s="11">
        <f t="shared" si="86"/>
        <v>42565.480983796297</v>
      </c>
      <c r="T1391" s="11">
        <f t="shared" si="87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6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7">
        <f t="shared" si="84"/>
        <v>1.0910714285714285</v>
      </c>
      <c r="P1392" s="9">
        <f t="shared" si="85"/>
        <v>160.78947368421052</v>
      </c>
      <c r="Q1392" t="s">
        <v>8325</v>
      </c>
      <c r="R1392" t="s">
        <v>8326</v>
      </c>
      <c r="S1392" s="11">
        <f t="shared" si="86"/>
        <v>42087.803310185183</v>
      </c>
      <c r="T1392" s="11">
        <f t="shared" si="87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6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7">
        <f t="shared" si="84"/>
        <v>1.1020000000000001</v>
      </c>
      <c r="P1393" s="9">
        <f t="shared" si="85"/>
        <v>42.384615384615387</v>
      </c>
      <c r="Q1393" t="s">
        <v>8325</v>
      </c>
      <c r="R1393" t="s">
        <v>8326</v>
      </c>
      <c r="S1393" s="11">
        <f t="shared" si="86"/>
        <v>42193.650671296295</v>
      </c>
      <c r="T1393" s="11">
        <f t="shared" si="87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6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7">
        <f t="shared" si="84"/>
        <v>1.1364000000000001</v>
      </c>
      <c r="P1394" s="9">
        <f t="shared" si="85"/>
        <v>27.317307692307693</v>
      </c>
      <c r="Q1394" t="s">
        <v>8325</v>
      </c>
      <c r="R1394" t="s">
        <v>8326</v>
      </c>
      <c r="S1394" s="11">
        <f t="shared" si="86"/>
        <v>42401.154930555553</v>
      </c>
      <c r="T1394" s="11">
        <f t="shared" si="87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6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7">
        <f t="shared" si="84"/>
        <v>1.0235000000000001</v>
      </c>
      <c r="P1395" s="9">
        <f t="shared" si="85"/>
        <v>196.82692307692307</v>
      </c>
      <c r="Q1395" t="s">
        <v>8325</v>
      </c>
      <c r="R1395" t="s">
        <v>8326</v>
      </c>
      <c r="S1395" s="11">
        <f t="shared" si="86"/>
        <v>42553.681979166664</v>
      </c>
      <c r="T1395" s="11">
        <f t="shared" si="87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7">
        <f t="shared" si="84"/>
        <v>1.2213333333333334</v>
      </c>
      <c r="P1396" s="9">
        <f t="shared" si="85"/>
        <v>53.882352941176471</v>
      </c>
      <c r="Q1396" t="s">
        <v>8325</v>
      </c>
      <c r="R1396" t="s">
        <v>8326</v>
      </c>
      <c r="S1396" s="11">
        <f t="shared" si="86"/>
        <v>42752.144976851851</v>
      </c>
      <c r="T1396" s="11">
        <f t="shared" si="87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6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7">
        <f t="shared" si="84"/>
        <v>1.1188571428571428</v>
      </c>
      <c r="P1397" s="9">
        <f t="shared" si="85"/>
        <v>47.756097560975611</v>
      </c>
      <c r="Q1397" t="s">
        <v>8325</v>
      </c>
      <c r="R1397" t="s">
        <v>8326</v>
      </c>
      <c r="S1397" s="11">
        <f t="shared" si="86"/>
        <v>42719.90834490741</v>
      </c>
      <c r="T1397" s="11">
        <f t="shared" si="87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6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7">
        <f t="shared" si="84"/>
        <v>1.073</v>
      </c>
      <c r="P1398" s="9">
        <f t="shared" si="85"/>
        <v>88.191780821917803</v>
      </c>
      <c r="Q1398" t="s">
        <v>8325</v>
      </c>
      <c r="R1398" t="s">
        <v>8326</v>
      </c>
      <c r="S1398" s="11">
        <f t="shared" si="86"/>
        <v>42018.99863425926</v>
      </c>
      <c r="T1398" s="11">
        <f t="shared" si="87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6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7">
        <f t="shared" si="84"/>
        <v>1.1385000000000001</v>
      </c>
      <c r="P1399" s="9">
        <f t="shared" si="85"/>
        <v>72.056962025316452</v>
      </c>
      <c r="Q1399" t="s">
        <v>8325</v>
      </c>
      <c r="R1399" t="s">
        <v>8326</v>
      </c>
      <c r="S1399" s="11">
        <f t="shared" si="86"/>
        <v>42640.917939814812</v>
      </c>
      <c r="T1399" s="11">
        <f t="shared" si="87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6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7">
        <f t="shared" si="84"/>
        <v>1.0968181818181819</v>
      </c>
      <c r="P1400" s="9">
        <f t="shared" si="85"/>
        <v>74.246153846153845</v>
      </c>
      <c r="Q1400" t="s">
        <v>8325</v>
      </c>
      <c r="R1400" t="s">
        <v>8326</v>
      </c>
      <c r="S1400" s="11">
        <f t="shared" si="86"/>
        <v>42526.874236111107</v>
      </c>
      <c r="T1400" s="11">
        <f t="shared" si="87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6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7">
        <f t="shared" si="84"/>
        <v>1.2614444444444444</v>
      </c>
      <c r="P1401" s="9">
        <f t="shared" si="85"/>
        <v>61.701086956521742</v>
      </c>
      <c r="Q1401" t="s">
        <v>8325</v>
      </c>
      <c r="R1401" t="s">
        <v>8326</v>
      </c>
      <c r="S1401" s="11">
        <f t="shared" si="86"/>
        <v>41889.004317129627</v>
      </c>
      <c r="T1401" s="11">
        <f t="shared" si="87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6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7">
        <f t="shared" si="84"/>
        <v>1.6742857142857144</v>
      </c>
      <c r="P1402" s="9">
        <f t="shared" si="85"/>
        <v>17.235294117647058</v>
      </c>
      <c r="Q1402" t="s">
        <v>8325</v>
      </c>
      <c r="R1402" t="s">
        <v>8326</v>
      </c>
      <c r="S1402" s="11">
        <f t="shared" si="86"/>
        <v>42498.341122685189</v>
      </c>
      <c r="T1402" s="11">
        <f t="shared" si="87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6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7">
        <f t="shared" si="84"/>
        <v>4.9652000000000003</v>
      </c>
      <c r="P1403" s="9">
        <f t="shared" si="85"/>
        <v>51.720833333333331</v>
      </c>
      <c r="Q1403" t="s">
        <v>8325</v>
      </c>
      <c r="R1403" t="s">
        <v>8326</v>
      </c>
      <c r="S1403" s="11">
        <f t="shared" si="86"/>
        <v>41399.99622685185</v>
      </c>
      <c r="T1403" s="11">
        <f t="shared" si="87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6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7">
        <f t="shared" si="84"/>
        <v>1.0915999999999999</v>
      </c>
      <c r="P1404" s="9">
        <f t="shared" si="85"/>
        <v>24.150442477876105</v>
      </c>
      <c r="Q1404" t="s">
        <v>8325</v>
      </c>
      <c r="R1404" t="s">
        <v>8326</v>
      </c>
      <c r="S1404" s="11">
        <f t="shared" si="86"/>
        <v>42065.053368055553</v>
      </c>
      <c r="T1404" s="11">
        <f t="shared" si="87"/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6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7">
        <f t="shared" si="84"/>
        <v>1.0257499999999999</v>
      </c>
      <c r="P1405" s="9">
        <f t="shared" si="85"/>
        <v>62.166666666666664</v>
      </c>
      <c r="Q1405" t="s">
        <v>8325</v>
      </c>
      <c r="R1405" t="s">
        <v>8326</v>
      </c>
      <c r="S1405" s="11">
        <f t="shared" si="86"/>
        <v>41451.062905092593</v>
      </c>
      <c r="T1405" s="11">
        <f t="shared" si="87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7">
        <f t="shared" si="84"/>
        <v>1.6620689655172414E-2</v>
      </c>
      <c r="P1406" s="9">
        <f t="shared" si="85"/>
        <v>48.2</v>
      </c>
      <c r="Q1406" t="s">
        <v>8322</v>
      </c>
      <c r="R1406" t="s">
        <v>8341</v>
      </c>
      <c r="S1406" s="11">
        <f t="shared" si="86"/>
        <v>42032.510243055556</v>
      </c>
      <c r="T1406" s="11">
        <f t="shared" si="87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6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7">
        <f t="shared" si="84"/>
        <v>4.1999999999999997E-3</v>
      </c>
      <c r="P1407" s="9">
        <f t="shared" si="85"/>
        <v>6.1764705882352944</v>
      </c>
      <c r="Q1407" t="s">
        <v>8322</v>
      </c>
      <c r="R1407" t="s">
        <v>8341</v>
      </c>
      <c r="S1407" s="11">
        <f t="shared" si="86"/>
        <v>41941.680567129632</v>
      </c>
      <c r="T1407" s="11">
        <f t="shared" si="87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6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7">
        <f t="shared" si="84"/>
        <v>1.25E-3</v>
      </c>
      <c r="P1408" s="9">
        <f t="shared" si="85"/>
        <v>5</v>
      </c>
      <c r="Q1408" t="s">
        <v>8322</v>
      </c>
      <c r="R1408" t="s">
        <v>8341</v>
      </c>
      <c r="S1408" s="11">
        <f t="shared" si="86"/>
        <v>42297.432951388888</v>
      </c>
      <c r="T1408" s="11">
        <f t="shared" si="87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6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7">
        <f t="shared" si="84"/>
        <v>5.0000000000000001E-3</v>
      </c>
      <c r="P1409" s="9">
        <f t="shared" si="85"/>
        <v>7.5</v>
      </c>
      <c r="Q1409" t="s">
        <v>8322</v>
      </c>
      <c r="R1409" t="s">
        <v>8341</v>
      </c>
      <c r="S1409" s="11">
        <f t="shared" si="86"/>
        <v>41838.536782407406</v>
      </c>
      <c r="T1409" s="11">
        <f t="shared" si="87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6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7">
        <f t="shared" si="84"/>
        <v>7.1999999999999995E-2</v>
      </c>
      <c r="P1410" s="9">
        <f t="shared" si="85"/>
        <v>12</v>
      </c>
      <c r="Q1410" t="s">
        <v>8322</v>
      </c>
      <c r="R1410" t="s">
        <v>8341</v>
      </c>
      <c r="S1410" s="11">
        <f t="shared" si="86"/>
        <v>42291.872175925921</v>
      </c>
      <c r="T1410" s="11">
        <f t="shared" si="87"/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6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7">
        <f t="shared" ref="O1411:O1474" si="88">E1411/D1411</f>
        <v>0</v>
      </c>
      <c r="P1411" s="9" t="e">
        <f t="shared" ref="P1411:P1474" si="89">E1411/L1411</f>
        <v>#DIV/0!</v>
      </c>
      <c r="Q1411" t="s">
        <v>8322</v>
      </c>
      <c r="R1411" t="s">
        <v>8341</v>
      </c>
      <c r="S1411" s="11">
        <f t="shared" ref="S1411:S1474" si="90">(((J1411/60)/60)/24)+DATE(1970,1,1)</f>
        <v>41945.133506944447</v>
      </c>
      <c r="T1411" s="11">
        <f t="shared" ref="T1411:T1474" si="91">(((I1411/60)/60)/24)+DATE(1970,1,1)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6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7">
        <f t="shared" si="88"/>
        <v>1.6666666666666666E-4</v>
      </c>
      <c r="P1412" s="9">
        <f t="shared" si="89"/>
        <v>1</v>
      </c>
      <c r="Q1412" t="s">
        <v>8322</v>
      </c>
      <c r="R1412" t="s">
        <v>8341</v>
      </c>
      <c r="S1412" s="11">
        <f t="shared" si="90"/>
        <v>42479.318518518514</v>
      </c>
      <c r="T1412" s="11">
        <f t="shared" si="91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6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7">
        <f t="shared" si="88"/>
        <v>2.3333333333333335E-3</v>
      </c>
      <c r="P1413" s="9">
        <f t="shared" si="89"/>
        <v>2.3333333333333335</v>
      </c>
      <c r="Q1413" t="s">
        <v>8322</v>
      </c>
      <c r="R1413" t="s">
        <v>8341</v>
      </c>
      <c r="S1413" s="11">
        <f t="shared" si="90"/>
        <v>42013.059027777781</v>
      </c>
      <c r="T1413" s="11">
        <f t="shared" si="91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6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7">
        <f t="shared" si="88"/>
        <v>4.5714285714285714E-2</v>
      </c>
      <c r="P1414" s="9">
        <f t="shared" si="89"/>
        <v>24.615384615384617</v>
      </c>
      <c r="Q1414" t="s">
        <v>8322</v>
      </c>
      <c r="R1414" t="s">
        <v>8341</v>
      </c>
      <c r="S1414" s="11">
        <f t="shared" si="90"/>
        <v>41947.063645833332</v>
      </c>
      <c r="T1414" s="11">
        <f t="shared" si="91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6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7">
        <f t="shared" si="88"/>
        <v>0.05</v>
      </c>
      <c r="P1415" s="9">
        <f t="shared" si="89"/>
        <v>100</v>
      </c>
      <c r="Q1415" t="s">
        <v>8322</v>
      </c>
      <c r="R1415" t="s">
        <v>8341</v>
      </c>
      <c r="S1415" s="11">
        <f t="shared" si="90"/>
        <v>42360.437152777777</v>
      </c>
      <c r="T1415" s="11">
        <f t="shared" si="91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7">
        <f t="shared" si="88"/>
        <v>2E-3</v>
      </c>
      <c r="P1416" s="9">
        <f t="shared" si="89"/>
        <v>1</v>
      </c>
      <c r="Q1416" t="s">
        <v>8322</v>
      </c>
      <c r="R1416" t="s">
        <v>8341</v>
      </c>
      <c r="S1416" s="11">
        <f t="shared" si="90"/>
        <v>42708.25309027778</v>
      </c>
      <c r="T1416" s="11">
        <f t="shared" si="91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6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7">
        <f t="shared" si="88"/>
        <v>0.18181818181818182</v>
      </c>
      <c r="P1417" s="9">
        <f t="shared" si="89"/>
        <v>88.888888888888886</v>
      </c>
      <c r="Q1417" t="s">
        <v>8322</v>
      </c>
      <c r="R1417" t="s">
        <v>8341</v>
      </c>
      <c r="S1417" s="11">
        <f t="shared" si="90"/>
        <v>42192.675821759258</v>
      </c>
      <c r="T1417" s="11">
        <f t="shared" si="91"/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6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7">
        <f t="shared" si="88"/>
        <v>0</v>
      </c>
      <c r="P1418" s="9" t="e">
        <f t="shared" si="89"/>
        <v>#DIV/0!</v>
      </c>
      <c r="Q1418" t="s">
        <v>8322</v>
      </c>
      <c r="R1418" t="s">
        <v>8341</v>
      </c>
      <c r="S1418" s="11">
        <f t="shared" si="90"/>
        <v>42299.926145833335</v>
      </c>
      <c r="T1418" s="11">
        <f t="shared" si="91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6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7">
        <f t="shared" si="88"/>
        <v>1.2222222222222223E-2</v>
      </c>
      <c r="P1419" s="9">
        <f t="shared" si="89"/>
        <v>27.5</v>
      </c>
      <c r="Q1419" t="s">
        <v>8322</v>
      </c>
      <c r="R1419" t="s">
        <v>8341</v>
      </c>
      <c r="S1419" s="11">
        <f t="shared" si="90"/>
        <v>42232.15016203704</v>
      </c>
      <c r="T1419" s="11">
        <f t="shared" si="91"/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6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7">
        <f t="shared" si="88"/>
        <v>2E-3</v>
      </c>
      <c r="P1420" s="9">
        <f t="shared" si="89"/>
        <v>6</v>
      </c>
      <c r="Q1420" t="s">
        <v>8322</v>
      </c>
      <c r="R1420" t="s">
        <v>8341</v>
      </c>
      <c r="S1420" s="11">
        <f t="shared" si="90"/>
        <v>42395.456412037034</v>
      </c>
      <c r="T1420" s="11">
        <f t="shared" si="91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6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7">
        <f t="shared" si="88"/>
        <v>7.0634920634920634E-2</v>
      </c>
      <c r="P1421" s="9">
        <f t="shared" si="89"/>
        <v>44.5</v>
      </c>
      <c r="Q1421" t="s">
        <v>8322</v>
      </c>
      <c r="R1421" t="s">
        <v>8341</v>
      </c>
      <c r="S1421" s="11">
        <f t="shared" si="90"/>
        <v>42622.456238425926</v>
      </c>
      <c r="T1421" s="11">
        <f t="shared" si="91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6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7">
        <f t="shared" si="88"/>
        <v>2.7272727272727271E-2</v>
      </c>
      <c r="P1422" s="9">
        <f t="shared" si="89"/>
        <v>1</v>
      </c>
      <c r="Q1422" t="s">
        <v>8322</v>
      </c>
      <c r="R1422" t="s">
        <v>8341</v>
      </c>
      <c r="S1422" s="11">
        <f t="shared" si="90"/>
        <v>42524.667662037042</v>
      </c>
      <c r="T1422" s="11">
        <f t="shared" si="91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6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7">
        <f t="shared" si="88"/>
        <v>1E-3</v>
      </c>
      <c r="P1423" s="9">
        <f t="shared" si="89"/>
        <v>100</v>
      </c>
      <c r="Q1423" t="s">
        <v>8322</v>
      </c>
      <c r="R1423" t="s">
        <v>8341</v>
      </c>
      <c r="S1423" s="11">
        <f t="shared" si="90"/>
        <v>42013.915613425925</v>
      </c>
      <c r="T1423" s="11">
        <f t="shared" si="91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6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7">
        <f t="shared" si="88"/>
        <v>1.0399999999999999E-3</v>
      </c>
      <c r="P1424" s="9">
        <f t="shared" si="89"/>
        <v>13</v>
      </c>
      <c r="Q1424" t="s">
        <v>8322</v>
      </c>
      <c r="R1424" t="s">
        <v>8341</v>
      </c>
      <c r="S1424" s="11">
        <f t="shared" si="90"/>
        <v>42604.239629629628</v>
      </c>
      <c r="T1424" s="11">
        <f t="shared" si="91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6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7">
        <f t="shared" si="88"/>
        <v>3.3333333333333335E-3</v>
      </c>
      <c r="P1425" s="9">
        <f t="shared" si="89"/>
        <v>100</v>
      </c>
      <c r="Q1425" t="s">
        <v>8322</v>
      </c>
      <c r="R1425" t="s">
        <v>8341</v>
      </c>
      <c r="S1425" s="11">
        <f t="shared" si="90"/>
        <v>42340.360312500001</v>
      </c>
      <c r="T1425" s="11">
        <f t="shared" si="91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7">
        <f t="shared" si="88"/>
        <v>0.2036</v>
      </c>
      <c r="P1426" s="9">
        <f t="shared" si="89"/>
        <v>109.07142857142857</v>
      </c>
      <c r="Q1426" t="s">
        <v>8322</v>
      </c>
      <c r="R1426" t="s">
        <v>8341</v>
      </c>
      <c r="S1426" s="11">
        <f t="shared" si="90"/>
        <v>42676.717615740738</v>
      </c>
      <c r="T1426" s="11">
        <f t="shared" si="91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6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7">
        <f t="shared" si="88"/>
        <v>0</v>
      </c>
      <c r="P1427" s="9" t="e">
        <f t="shared" si="89"/>
        <v>#DIV/0!</v>
      </c>
      <c r="Q1427" t="s">
        <v>8322</v>
      </c>
      <c r="R1427" t="s">
        <v>8341</v>
      </c>
      <c r="S1427" s="11">
        <f t="shared" si="90"/>
        <v>42093.131469907406</v>
      </c>
      <c r="T1427" s="11">
        <f t="shared" si="91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6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7">
        <f t="shared" si="88"/>
        <v>0</v>
      </c>
      <c r="P1428" s="9" t="e">
        <f t="shared" si="89"/>
        <v>#DIV/0!</v>
      </c>
      <c r="Q1428" t="s">
        <v>8322</v>
      </c>
      <c r="R1428" t="s">
        <v>8341</v>
      </c>
      <c r="S1428" s="11">
        <f t="shared" si="90"/>
        <v>42180.390277777777</v>
      </c>
      <c r="T1428" s="11">
        <f t="shared" si="91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6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7">
        <f t="shared" si="88"/>
        <v>8.3799999999999999E-2</v>
      </c>
      <c r="P1429" s="9">
        <f t="shared" si="89"/>
        <v>104.75</v>
      </c>
      <c r="Q1429" t="s">
        <v>8322</v>
      </c>
      <c r="R1429" t="s">
        <v>8341</v>
      </c>
      <c r="S1429" s="11">
        <f t="shared" si="90"/>
        <v>42601.851678240739</v>
      </c>
      <c r="T1429" s="11">
        <f t="shared" si="91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6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7">
        <f t="shared" si="88"/>
        <v>4.4999999999999998E-2</v>
      </c>
      <c r="P1430" s="9">
        <f t="shared" si="89"/>
        <v>15</v>
      </c>
      <c r="Q1430" t="s">
        <v>8322</v>
      </c>
      <c r="R1430" t="s">
        <v>8341</v>
      </c>
      <c r="S1430" s="11">
        <f t="shared" si="90"/>
        <v>42432.379826388889</v>
      </c>
      <c r="T1430" s="11">
        <f t="shared" si="91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6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7">
        <f t="shared" si="88"/>
        <v>0</v>
      </c>
      <c r="P1431" s="9" t="e">
        <f t="shared" si="89"/>
        <v>#DIV/0!</v>
      </c>
      <c r="Q1431" t="s">
        <v>8322</v>
      </c>
      <c r="R1431" t="s">
        <v>8341</v>
      </c>
      <c r="S1431" s="11">
        <f t="shared" si="90"/>
        <v>42074.060671296291</v>
      </c>
      <c r="T1431" s="11">
        <f t="shared" si="91"/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6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7">
        <f t="shared" si="88"/>
        <v>8.0600000000000005E-2</v>
      </c>
      <c r="P1432" s="9">
        <f t="shared" si="89"/>
        <v>80.599999999999994</v>
      </c>
      <c r="Q1432" t="s">
        <v>8322</v>
      </c>
      <c r="R1432" t="s">
        <v>8341</v>
      </c>
      <c r="S1432" s="11">
        <f t="shared" si="90"/>
        <v>41961.813518518517</v>
      </c>
      <c r="T1432" s="11">
        <f t="shared" si="91"/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6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7">
        <f t="shared" si="88"/>
        <v>0.31947058823529412</v>
      </c>
      <c r="P1433" s="9">
        <f t="shared" si="89"/>
        <v>115.55319148936171</v>
      </c>
      <c r="Q1433" t="s">
        <v>8322</v>
      </c>
      <c r="R1433" t="s">
        <v>8341</v>
      </c>
      <c r="S1433" s="11">
        <f t="shared" si="90"/>
        <v>42304.210833333331</v>
      </c>
      <c r="T1433" s="11">
        <f t="shared" si="91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6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7">
        <f t="shared" si="88"/>
        <v>0</v>
      </c>
      <c r="P1434" s="9" t="e">
        <f t="shared" si="89"/>
        <v>#DIV/0!</v>
      </c>
      <c r="Q1434" t="s">
        <v>8322</v>
      </c>
      <c r="R1434" t="s">
        <v>8341</v>
      </c>
      <c r="S1434" s="11">
        <f t="shared" si="90"/>
        <v>42175.780416666668</v>
      </c>
      <c r="T1434" s="11">
        <f t="shared" si="91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6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7">
        <f t="shared" si="88"/>
        <v>6.7083333333333328E-2</v>
      </c>
      <c r="P1435" s="9">
        <f t="shared" si="89"/>
        <v>80.5</v>
      </c>
      <c r="Q1435" t="s">
        <v>8322</v>
      </c>
      <c r="R1435" t="s">
        <v>8341</v>
      </c>
      <c r="S1435" s="11">
        <f t="shared" si="90"/>
        <v>42673.625868055555</v>
      </c>
      <c r="T1435" s="11">
        <f t="shared" si="91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7">
        <f t="shared" si="88"/>
        <v>9.987804878048781E-2</v>
      </c>
      <c r="P1436" s="9">
        <f t="shared" si="89"/>
        <v>744.5454545454545</v>
      </c>
      <c r="Q1436" t="s">
        <v>8322</v>
      </c>
      <c r="R1436" t="s">
        <v>8341</v>
      </c>
      <c r="S1436" s="11">
        <f t="shared" si="90"/>
        <v>42142.767106481479</v>
      </c>
      <c r="T1436" s="11">
        <f t="shared" si="91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6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7">
        <f t="shared" si="88"/>
        <v>1E-3</v>
      </c>
      <c r="P1437" s="9">
        <f t="shared" si="89"/>
        <v>7.5</v>
      </c>
      <c r="Q1437" t="s">
        <v>8322</v>
      </c>
      <c r="R1437" t="s">
        <v>8341</v>
      </c>
      <c r="S1437" s="11">
        <f t="shared" si="90"/>
        <v>42258.780324074076</v>
      </c>
      <c r="T1437" s="11">
        <f t="shared" si="91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6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7">
        <f t="shared" si="88"/>
        <v>7.7000000000000002E-3</v>
      </c>
      <c r="P1438" s="9">
        <f t="shared" si="89"/>
        <v>38.5</v>
      </c>
      <c r="Q1438" t="s">
        <v>8322</v>
      </c>
      <c r="R1438" t="s">
        <v>8341</v>
      </c>
      <c r="S1438" s="11">
        <f t="shared" si="90"/>
        <v>42391.35019675926</v>
      </c>
      <c r="T1438" s="11">
        <f t="shared" si="91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6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7">
        <f t="shared" si="88"/>
        <v>0.26900000000000002</v>
      </c>
      <c r="P1439" s="9">
        <f t="shared" si="89"/>
        <v>36.68181818181818</v>
      </c>
      <c r="Q1439" t="s">
        <v>8322</v>
      </c>
      <c r="R1439" t="s">
        <v>8341</v>
      </c>
      <c r="S1439" s="11">
        <f t="shared" si="90"/>
        <v>41796.531701388885</v>
      </c>
      <c r="T1439" s="11">
        <f t="shared" si="91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6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7">
        <f t="shared" si="88"/>
        <v>0.03</v>
      </c>
      <c r="P1440" s="9">
        <f t="shared" si="89"/>
        <v>75</v>
      </c>
      <c r="Q1440" t="s">
        <v>8322</v>
      </c>
      <c r="R1440" t="s">
        <v>8341</v>
      </c>
      <c r="S1440" s="11">
        <f t="shared" si="90"/>
        <v>42457.871516203704</v>
      </c>
      <c r="T1440" s="11">
        <f t="shared" si="91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6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7">
        <f t="shared" si="88"/>
        <v>6.6055045871559637E-2</v>
      </c>
      <c r="P1441" s="9">
        <f t="shared" si="89"/>
        <v>30</v>
      </c>
      <c r="Q1441" t="s">
        <v>8322</v>
      </c>
      <c r="R1441" t="s">
        <v>8341</v>
      </c>
      <c r="S1441" s="11">
        <f t="shared" si="90"/>
        <v>42040.829872685179</v>
      </c>
      <c r="T1441" s="11">
        <f t="shared" si="91"/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6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7">
        <f t="shared" si="88"/>
        <v>7.6923076923076926E-5</v>
      </c>
      <c r="P1442" s="9">
        <f t="shared" si="89"/>
        <v>1</v>
      </c>
      <c r="Q1442" t="s">
        <v>8322</v>
      </c>
      <c r="R1442" t="s">
        <v>8341</v>
      </c>
      <c r="S1442" s="11">
        <f t="shared" si="90"/>
        <v>42486.748414351852</v>
      </c>
      <c r="T1442" s="11">
        <f t="shared" si="91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6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7">
        <f t="shared" si="88"/>
        <v>1.1222222222222222E-2</v>
      </c>
      <c r="P1443" s="9">
        <f t="shared" si="89"/>
        <v>673.33333333333337</v>
      </c>
      <c r="Q1443" t="s">
        <v>8322</v>
      </c>
      <c r="R1443" t="s">
        <v>8341</v>
      </c>
      <c r="S1443" s="11">
        <f t="shared" si="90"/>
        <v>42198.765844907408</v>
      </c>
      <c r="T1443" s="11">
        <f t="shared" si="91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6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7">
        <f t="shared" si="88"/>
        <v>0</v>
      </c>
      <c r="P1444" s="9" t="e">
        <f t="shared" si="89"/>
        <v>#DIV/0!</v>
      </c>
      <c r="Q1444" t="s">
        <v>8322</v>
      </c>
      <c r="R1444" t="s">
        <v>8341</v>
      </c>
      <c r="S1444" s="11">
        <f t="shared" si="90"/>
        <v>42485.64534722222</v>
      </c>
      <c r="T1444" s="11">
        <f t="shared" si="91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6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7">
        <f t="shared" si="88"/>
        <v>0</v>
      </c>
      <c r="P1445" s="9" t="e">
        <f t="shared" si="89"/>
        <v>#DIV/0!</v>
      </c>
      <c r="Q1445" t="s">
        <v>8322</v>
      </c>
      <c r="R1445" t="s">
        <v>8341</v>
      </c>
      <c r="S1445" s="11">
        <f t="shared" si="90"/>
        <v>42707.926030092596</v>
      </c>
      <c r="T1445" s="11">
        <f t="shared" si="91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7">
        <f t="shared" si="88"/>
        <v>0</v>
      </c>
      <c r="P1446" s="9" t="e">
        <f t="shared" si="89"/>
        <v>#DIV/0!</v>
      </c>
      <c r="Q1446" t="s">
        <v>8322</v>
      </c>
      <c r="R1446" t="s">
        <v>8341</v>
      </c>
      <c r="S1446" s="11">
        <f t="shared" si="90"/>
        <v>42199.873402777783</v>
      </c>
      <c r="T1446" s="11">
        <f t="shared" si="91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6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7">
        <f t="shared" si="88"/>
        <v>0</v>
      </c>
      <c r="P1447" s="9" t="e">
        <f t="shared" si="89"/>
        <v>#DIV/0!</v>
      </c>
      <c r="Q1447" t="s">
        <v>8322</v>
      </c>
      <c r="R1447" t="s">
        <v>8341</v>
      </c>
      <c r="S1447" s="11">
        <f t="shared" si="90"/>
        <v>42139.542303240742</v>
      </c>
      <c r="T1447" s="11">
        <f t="shared" si="91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6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7">
        <f t="shared" si="88"/>
        <v>0</v>
      </c>
      <c r="P1448" s="9" t="e">
        <f t="shared" si="89"/>
        <v>#DIV/0!</v>
      </c>
      <c r="Q1448" t="s">
        <v>8322</v>
      </c>
      <c r="R1448" t="s">
        <v>8341</v>
      </c>
      <c r="S1448" s="11">
        <f t="shared" si="90"/>
        <v>42461.447662037041</v>
      </c>
      <c r="T1448" s="11">
        <f t="shared" si="91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6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7">
        <f t="shared" si="88"/>
        <v>1.4999999999999999E-4</v>
      </c>
      <c r="P1449" s="9">
        <f t="shared" si="89"/>
        <v>25</v>
      </c>
      <c r="Q1449" t="s">
        <v>8322</v>
      </c>
      <c r="R1449" t="s">
        <v>8341</v>
      </c>
      <c r="S1449" s="11">
        <f t="shared" si="90"/>
        <v>42529.730717592596</v>
      </c>
      <c r="T1449" s="11">
        <f t="shared" si="91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6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7">
        <f t="shared" si="88"/>
        <v>0</v>
      </c>
      <c r="P1450" s="9" t="e">
        <f t="shared" si="89"/>
        <v>#DIV/0!</v>
      </c>
      <c r="Q1450" t="s">
        <v>8322</v>
      </c>
      <c r="R1450" t="s">
        <v>8341</v>
      </c>
      <c r="S1450" s="11">
        <f t="shared" si="90"/>
        <v>42115.936550925922</v>
      </c>
      <c r="T1450" s="11">
        <f t="shared" si="91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6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7">
        <f t="shared" si="88"/>
        <v>0</v>
      </c>
      <c r="P1451" s="9" t="e">
        <f t="shared" si="89"/>
        <v>#DIV/0!</v>
      </c>
      <c r="Q1451" t="s">
        <v>8322</v>
      </c>
      <c r="R1451" t="s">
        <v>8341</v>
      </c>
      <c r="S1451" s="11">
        <f t="shared" si="90"/>
        <v>42086.811400462961</v>
      </c>
      <c r="T1451" s="11">
        <f t="shared" si="91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6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7">
        <f t="shared" si="88"/>
        <v>1.0000000000000001E-5</v>
      </c>
      <c r="P1452" s="9">
        <f t="shared" si="89"/>
        <v>1</v>
      </c>
      <c r="Q1452" t="s">
        <v>8322</v>
      </c>
      <c r="R1452" t="s">
        <v>8341</v>
      </c>
      <c r="S1452" s="11">
        <f t="shared" si="90"/>
        <v>42390.171261574069</v>
      </c>
      <c r="T1452" s="11">
        <f t="shared" si="91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6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7">
        <f t="shared" si="88"/>
        <v>1.0554089709762533E-4</v>
      </c>
      <c r="P1453" s="9">
        <f t="shared" si="89"/>
        <v>1</v>
      </c>
      <c r="Q1453" t="s">
        <v>8322</v>
      </c>
      <c r="R1453" t="s">
        <v>8341</v>
      </c>
      <c r="S1453" s="11">
        <f t="shared" si="90"/>
        <v>41931.959016203706</v>
      </c>
      <c r="T1453" s="11">
        <f t="shared" si="91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6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7">
        <f t="shared" si="88"/>
        <v>0</v>
      </c>
      <c r="P1454" s="9" t="e">
        <f t="shared" si="89"/>
        <v>#DIV/0!</v>
      </c>
      <c r="Q1454" t="s">
        <v>8322</v>
      </c>
      <c r="R1454" t="s">
        <v>8341</v>
      </c>
      <c r="S1454" s="11">
        <f t="shared" si="90"/>
        <v>41818.703275462962</v>
      </c>
      <c r="T1454" s="11">
        <f t="shared" si="91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6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7">
        <f t="shared" si="88"/>
        <v>0</v>
      </c>
      <c r="P1455" s="9" t="e">
        <f t="shared" si="89"/>
        <v>#DIV/0!</v>
      </c>
      <c r="Q1455" t="s">
        <v>8322</v>
      </c>
      <c r="R1455" t="s">
        <v>8341</v>
      </c>
      <c r="S1455" s="11">
        <f t="shared" si="90"/>
        <v>42795.696145833332</v>
      </c>
      <c r="T1455" s="11">
        <f t="shared" si="91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7">
        <f t="shared" si="88"/>
        <v>8.5714285714285719E-3</v>
      </c>
      <c r="P1456" s="9">
        <f t="shared" si="89"/>
        <v>15</v>
      </c>
      <c r="Q1456" t="s">
        <v>8322</v>
      </c>
      <c r="R1456" t="s">
        <v>8341</v>
      </c>
      <c r="S1456" s="11">
        <f t="shared" si="90"/>
        <v>42463.866666666669</v>
      </c>
      <c r="T1456" s="11">
        <f t="shared" si="91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6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7">
        <f t="shared" si="88"/>
        <v>0.105</v>
      </c>
      <c r="P1457" s="9">
        <f t="shared" si="89"/>
        <v>225</v>
      </c>
      <c r="Q1457" t="s">
        <v>8322</v>
      </c>
      <c r="R1457" t="s">
        <v>8341</v>
      </c>
      <c r="S1457" s="11">
        <f t="shared" si="90"/>
        <v>41832.672685185185</v>
      </c>
      <c r="T1457" s="11">
        <f t="shared" si="91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6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7">
        <f t="shared" si="88"/>
        <v>2.9000000000000001E-2</v>
      </c>
      <c r="P1458" s="9">
        <f t="shared" si="89"/>
        <v>48.333333333333336</v>
      </c>
      <c r="Q1458" t="s">
        <v>8322</v>
      </c>
      <c r="R1458" t="s">
        <v>8341</v>
      </c>
      <c r="S1458" s="11">
        <f t="shared" si="90"/>
        <v>42708.668576388889</v>
      </c>
      <c r="T1458" s="11">
        <f t="shared" si="91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6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7">
        <f t="shared" si="88"/>
        <v>0</v>
      </c>
      <c r="P1459" s="9" t="e">
        <f t="shared" si="89"/>
        <v>#DIV/0!</v>
      </c>
      <c r="Q1459" t="s">
        <v>8322</v>
      </c>
      <c r="R1459" t="s">
        <v>8341</v>
      </c>
      <c r="S1459" s="11">
        <f t="shared" si="90"/>
        <v>42289.89634259259</v>
      </c>
      <c r="T1459" s="11">
        <f t="shared" si="91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6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7">
        <f t="shared" si="88"/>
        <v>0</v>
      </c>
      <c r="P1460" s="9" t="e">
        <f t="shared" si="89"/>
        <v>#DIV/0!</v>
      </c>
      <c r="Q1460" t="s">
        <v>8322</v>
      </c>
      <c r="R1460" t="s">
        <v>8341</v>
      </c>
      <c r="S1460" s="11">
        <f t="shared" si="90"/>
        <v>41831.705555555556</v>
      </c>
      <c r="T1460" s="11">
        <f t="shared" si="91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6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7">
        <f t="shared" si="88"/>
        <v>0</v>
      </c>
      <c r="P1461" s="9" t="e">
        <f t="shared" si="89"/>
        <v>#DIV/0!</v>
      </c>
      <c r="Q1461" t="s">
        <v>8322</v>
      </c>
      <c r="R1461" t="s">
        <v>8341</v>
      </c>
      <c r="S1461" s="11">
        <f t="shared" si="90"/>
        <v>42312.204814814817</v>
      </c>
      <c r="T1461" s="11">
        <f t="shared" si="91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6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7">
        <f t="shared" si="88"/>
        <v>0</v>
      </c>
      <c r="P1462" s="9" t="e">
        <f t="shared" si="89"/>
        <v>#DIV/0!</v>
      </c>
      <c r="Q1462" t="s">
        <v>8322</v>
      </c>
      <c r="R1462" t="s">
        <v>8341</v>
      </c>
      <c r="S1462" s="11">
        <f t="shared" si="90"/>
        <v>41915.896967592591</v>
      </c>
      <c r="T1462" s="11">
        <f t="shared" si="91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6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7">
        <f t="shared" si="88"/>
        <v>1.012446</v>
      </c>
      <c r="P1463" s="9">
        <f t="shared" si="89"/>
        <v>44.66673529411765</v>
      </c>
      <c r="Q1463" t="s">
        <v>8322</v>
      </c>
      <c r="R1463" t="s">
        <v>8342</v>
      </c>
      <c r="S1463" s="11">
        <f t="shared" si="90"/>
        <v>41899.645300925928</v>
      </c>
      <c r="T1463" s="11">
        <f t="shared" si="91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6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7">
        <f t="shared" si="88"/>
        <v>1.085175</v>
      </c>
      <c r="P1464" s="9">
        <f t="shared" si="89"/>
        <v>28.937999999999999</v>
      </c>
      <c r="Q1464" t="s">
        <v>8322</v>
      </c>
      <c r="R1464" t="s">
        <v>8342</v>
      </c>
      <c r="S1464" s="11">
        <f t="shared" si="90"/>
        <v>41344.662858796299</v>
      </c>
      <c r="T1464" s="11">
        <f t="shared" si="91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6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7">
        <f t="shared" si="88"/>
        <v>1.4766666666666666</v>
      </c>
      <c r="P1465" s="9">
        <f t="shared" si="89"/>
        <v>35.44</v>
      </c>
      <c r="Q1465" t="s">
        <v>8322</v>
      </c>
      <c r="R1465" t="s">
        <v>8342</v>
      </c>
      <c r="S1465" s="11">
        <f t="shared" si="90"/>
        <v>41326.911319444444</v>
      </c>
      <c r="T1465" s="11">
        <f t="shared" si="91"/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7">
        <f t="shared" si="88"/>
        <v>1.6319999999999999</v>
      </c>
      <c r="P1466" s="9">
        <f t="shared" si="89"/>
        <v>34.871794871794869</v>
      </c>
      <c r="Q1466" t="s">
        <v>8322</v>
      </c>
      <c r="R1466" t="s">
        <v>8342</v>
      </c>
      <c r="S1466" s="11">
        <f t="shared" si="90"/>
        <v>41291.661550925928</v>
      </c>
      <c r="T1466" s="11">
        <f t="shared" si="91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6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7">
        <f t="shared" si="88"/>
        <v>4.5641449999999999</v>
      </c>
      <c r="P1467" s="9">
        <f t="shared" si="89"/>
        <v>52.622732513451197</v>
      </c>
      <c r="Q1467" t="s">
        <v>8322</v>
      </c>
      <c r="R1467" t="s">
        <v>8342</v>
      </c>
      <c r="S1467" s="11">
        <f t="shared" si="90"/>
        <v>40959.734398148146</v>
      </c>
      <c r="T1467" s="11">
        <f t="shared" si="91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6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7">
        <f t="shared" si="88"/>
        <v>1.0787731249999999</v>
      </c>
      <c r="P1468" s="9">
        <f t="shared" si="89"/>
        <v>69.598266129032254</v>
      </c>
      <c r="Q1468" t="s">
        <v>8322</v>
      </c>
      <c r="R1468" t="s">
        <v>8342</v>
      </c>
      <c r="S1468" s="11">
        <f t="shared" si="90"/>
        <v>42340.172060185185</v>
      </c>
      <c r="T1468" s="11">
        <f t="shared" si="91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6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7">
        <f t="shared" si="88"/>
        <v>1.1508</v>
      </c>
      <c r="P1469" s="9">
        <f t="shared" si="89"/>
        <v>76.72</v>
      </c>
      <c r="Q1469" t="s">
        <v>8322</v>
      </c>
      <c r="R1469" t="s">
        <v>8342</v>
      </c>
      <c r="S1469" s="11">
        <f t="shared" si="90"/>
        <v>40933.80190972222</v>
      </c>
      <c r="T1469" s="11">
        <f t="shared" si="91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6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7">
        <f t="shared" si="88"/>
        <v>1.0236842105263158</v>
      </c>
      <c r="P1470" s="9">
        <f t="shared" si="89"/>
        <v>33.191126279863482</v>
      </c>
      <c r="Q1470" t="s">
        <v>8322</v>
      </c>
      <c r="R1470" t="s">
        <v>8342</v>
      </c>
      <c r="S1470" s="11">
        <f t="shared" si="90"/>
        <v>40646.014456018522</v>
      </c>
      <c r="T1470" s="11">
        <f t="shared" si="91"/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6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7">
        <f t="shared" si="88"/>
        <v>1.0842485875706214</v>
      </c>
      <c r="P1471" s="9">
        <f t="shared" si="89"/>
        <v>149.46417445482865</v>
      </c>
      <c r="Q1471" t="s">
        <v>8322</v>
      </c>
      <c r="R1471" t="s">
        <v>8342</v>
      </c>
      <c r="S1471" s="11">
        <f t="shared" si="90"/>
        <v>41290.598483796297</v>
      </c>
      <c r="T1471" s="11">
        <f t="shared" si="91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6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7">
        <f t="shared" si="88"/>
        <v>1.2513333333333334</v>
      </c>
      <c r="P1472" s="9">
        <f t="shared" si="89"/>
        <v>23.172839506172838</v>
      </c>
      <c r="Q1472" t="s">
        <v>8322</v>
      </c>
      <c r="R1472" t="s">
        <v>8342</v>
      </c>
      <c r="S1472" s="11">
        <f t="shared" si="90"/>
        <v>41250.827118055553</v>
      </c>
      <c r="T1472" s="11">
        <f t="shared" si="91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6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7">
        <f t="shared" si="88"/>
        <v>1.03840625</v>
      </c>
      <c r="P1473" s="9">
        <f t="shared" si="89"/>
        <v>96.877551020408163</v>
      </c>
      <c r="Q1473" t="s">
        <v>8322</v>
      </c>
      <c r="R1473" t="s">
        <v>8342</v>
      </c>
      <c r="S1473" s="11">
        <f t="shared" si="90"/>
        <v>42073.957569444443</v>
      </c>
      <c r="T1473" s="11">
        <f t="shared" si="91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6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7">
        <f t="shared" si="88"/>
        <v>1.3870400000000001</v>
      </c>
      <c r="P1474" s="9">
        <f t="shared" si="89"/>
        <v>103.20238095238095</v>
      </c>
      <c r="Q1474" t="s">
        <v>8322</v>
      </c>
      <c r="R1474" t="s">
        <v>8342</v>
      </c>
      <c r="S1474" s="11">
        <f t="shared" si="90"/>
        <v>41533.542858796296</v>
      </c>
      <c r="T1474" s="11">
        <f t="shared" si="91"/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6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7">
        <f t="shared" ref="O1475:O1538" si="92">E1475/D1475</f>
        <v>1.20516</v>
      </c>
      <c r="P1475" s="9">
        <f t="shared" ref="P1475:P1538" si="93">E1475/L1475</f>
        <v>38.462553191489363</v>
      </c>
      <c r="Q1475" t="s">
        <v>8322</v>
      </c>
      <c r="R1475" t="s">
        <v>8342</v>
      </c>
      <c r="S1475" s="11">
        <f t="shared" ref="S1475:S1538" si="94">(((J1475/60)/60)/24)+DATE(1970,1,1)</f>
        <v>40939.979618055557</v>
      </c>
      <c r="T1475" s="11">
        <f t="shared" ref="T1475:T1538" si="95">(((I1475/60)/60)/24)+DATE(1970,1,1)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7">
        <f t="shared" si="92"/>
        <v>1.1226666666666667</v>
      </c>
      <c r="P1476" s="9">
        <f t="shared" si="93"/>
        <v>44.315789473684212</v>
      </c>
      <c r="Q1476" t="s">
        <v>8322</v>
      </c>
      <c r="R1476" t="s">
        <v>8342</v>
      </c>
      <c r="S1476" s="11">
        <f t="shared" si="94"/>
        <v>41500.727916666663</v>
      </c>
      <c r="T1476" s="11">
        <f t="shared" si="95"/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6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7">
        <f t="shared" si="92"/>
        <v>1.8866966666666667</v>
      </c>
      <c r="P1477" s="9">
        <f t="shared" si="93"/>
        <v>64.173356009070289</v>
      </c>
      <c r="Q1477" t="s">
        <v>8322</v>
      </c>
      <c r="R1477" t="s">
        <v>8342</v>
      </c>
      <c r="S1477" s="11">
        <f t="shared" si="94"/>
        <v>41960.722951388889</v>
      </c>
      <c r="T1477" s="11">
        <f t="shared" si="95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6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7">
        <f t="shared" si="92"/>
        <v>6.6155466666666669</v>
      </c>
      <c r="P1478" s="9">
        <f t="shared" si="93"/>
        <v>43.333275109170302</v>
      </c>
      <c r="Q1478" t="s">
        <v>8322</v>
      </c>
      <c r="R1478" t="s">
        <v>8342</v>
      </c>
      <c r="S1478" s="11">
        <f t="shared" si="94"/>
        <v>40766.041921296295</v>
      </c>
      <c r="T1478" s="11">
        <f t="shared" si="95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6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7">
        <f t="shared" si="92"/>
        <v>1.1131</v>
      </c>
      <c r="P1479" s="9">
        <f t="shared" si="93"/>
        <v>90.495934959349597</v>
      </c>
      <c r="Q1479" t="s">
        <v>8322</v>
      </c>
      <c r="R1479" t="s">
        <v>8342</v>
      </c>
      <c r="S1479" s="11">
        <f t="shared" si="94"/>
        <v>40840.615787037037</v>
      </c>
      <c r="T1479" s="11">
        <f t="shared" si="95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6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7">
        <f t="shared" si="92"/>
        <v>11.8161422</v>
      </c>
      <c r="P1480" s="9">
        <f t="shared" si="93"/>
        <v>29.187190495010373</v>
      </c>
      <c r="Q1480" t="s">
        <v>8322</v>
      </c>
      <c r="R1480" t="s">
        <v>8342</v>
      </c>
      <c r="S1480" s="11">
        <f t="shared" si="94"/>
        <v>41394.871678240743</v>
      </c>
      <c r="T1480" s="11">
        <f t="shared" si="95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6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7">
        <f t="shared" si="92"/>
        <v>1.37375</v>
      </c>
      <c r="P1481" s="9">
        <f t="shared" si="93"/>
        <v>30.95774647887324</v>
      </c>
      <c r="Q1481" t="s">
        <v>8322</v>
      </c>
      <c r="R1481" t="s">
        <v>8342</v>
      </c>
      <c r="S1481" s="11">
        <f t="shared" si="94"/>
        <v>41754.745243055557</v>
      </c>
      <c r="T1481" s="11">
        <f t="shared" si="95"/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6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7">
        <f t="shared" si="92"/>
        <v>1.170404</v>
      </c>
      <c r="P1482" s="9">
        <f t="shared" si="93"/>
        <v>92.157795275590544</v>
      </c>
      <c r="Q1482" t="s">
        <v>8322</v>
      </c>
      <c r="R1482" t="s">
        <v>8342</v>
      </c>
      <c r="S1482" s="11">
        <f t="shared" si="94"/>
        <v>41464.934016203704</v>
      </c>
      <c r="T1482" s="11">
        <f t="shared" si="95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6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7">
        <f t="shared" si="92"/>
        <v>2.1000000000000001E-2</v>
      </c>
      <c r="P1483" s="9">
        <f t="shared" si="93"/>
        <v>17.5</v>
      </c>
      <c r="Q1483" t="s">
        <v>8322</v>
      </c>
      <c r="R1483" t="s">
        <v>8324</v>
      </c>
      <c r="S1483" s="11">
        <f t="shared" si="94"/>
        <v>41550.922974537039</v>
      </c>
      <c r="T1483" s="11">
        <f t="shared" si="95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6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7">
        <f t="shared" si="92"/>
        <v>1E-3</v>
      </c>
      <c r="P1484" s="9">
        <f t="shared" si="93"/>
        <v>5</v>
      </c>
      <c r="Q1484" t="s">
        <v>8322</v>
      </c>
      <c r="R1484" t="s">
        <v>8324</v>
      </c>
      <c r="S1484" s="11">
        <f t="shared" si="94"/>
        <v>41136.85805555556</v>
      </c>
      <c r="T1484" s="11">
        <f t="shared" si="95"/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6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7">
        <f t="shared" si="92"/>
        <v>7.1428571428571426E-3</v>
      </c>
      <c r="P1485" s="9">
        <f t="shared" si="93"/>
        <v>25</v>
      </c>
      <c r="Q1485" t="s">
        <v>8322</v>
      </c>
      <c r="R1485" t="s">
        <v>8324</v>
      </c>
      <c r="S1485" s="11">
        <f t="shared" si="94"/>
        <v>42548.192997685182</v>
      </c>
      <c r="T1485" s="11">
        <f t="shared" si="95"/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7">
        <f t="shared" si="92"/>
        <v>0</v>
      </c>
      <c r="P1486" s="9" t="e">
        <f t="shared" si="93"/>
        <v>#DIV/0!</v>
      </c>
      <c r="Q1486" t="s">
        <v>8322</v>
      </c>
      <c r="R1486" t="s">
        <v>8324</v>
      </c>
      <c r="S1486" s="11">
        <f t="shared" si="94"/>
        <v>41053.200960648144</v>
      </c>
      <c r="T1486" s="11">
        <f t="shared" si="95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6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7">
        <f t="shared" si="92"/>
        <v>2.2388059701492536E-2</v>
      </c>
      <c r="P1487" s="9">
        <f t="shared" si="93"/>
        <v>50</v>
      </c>
      <c r="Q1487" t="s">
        <v>8322</v>
      </c>
      <c r="R1487" t="s">
        <v>8324</v>
      </c>
      <c r="S1487" s="11">
        <f t="shared" si="94"/>
        <v>42130.795983796299</v>
      </c>
      <c r="T1487" s="11">
        <f t="shared" si="95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6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7">
        <f t="shared" si="92"/>
        <v>2.3999999999999998E-3</v>
      </c>
      <c r="P1488" s="9">
        <f t="shared" si="93"/>
        <v>16</v>
      </c>
      <c r="Q1488" t="s">
        <v>8322</v>
      </c>
      <c r="R1488" t="s">
        <v>8324</v>
      </c>
      <c r="S1488" s="11">
        <f t="shared" si="94"/>
        <v>42032.168530092589</v>
      </c>
      <c r="T1488" s="11">
        <f t="shared" si="95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6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7">
        <f t="shared" si="92"/>
        <v>0</v>
      </c>
      <c r="P1489" s="9" t="e">
        <f t="shared" si="93"/>
        <v>#DIV/0!</v>
      </c>
      <c r="Q1489" t="s">
        <v>8322</v>
      </c>
      <c r="R1489" t="s">
        <v>8324</v>
      </c>
      <c r="S1489" s="11">
        <f t="shared" si="94"/>
        <v>42554.917488425926</v>
      </c>
      <c r="T1489" s="11">
        <f t="shared" si="95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6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7">
        <f t="shared" si="92"/>
        <v>2.4E-2</v>
      </c>
      <c r="P1490" s="9">
        <f t="shared" si="93"/>
        <v>60</v>
      </c>
      <c r="Q1490" t="s">
        <v>8322</v>
      </c>
      <c r="R1490" t="s">
        <v>8324</v>
      </c>
      <c r="S1490" s="11">
        <f t="shared" si="94"/>
        <v>41614.563194444447</v>
      </c>
      <c r="T1490" s="11">
        <f t="shared" si="95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6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7">
        <f t="shared" si="92"/>
        <v>0</v>
      </c>
      <c r="P1491" s="9" t="e">
        <f t="shared" si="93"/>
        <v>#DIV/0!</v>
      </c>
      <c r="Q1491" t="s">
        <v>8322</v>
      </c>
      <c r="R1491" t="s">
        <v>8324</v>
      </c>
      <c r="S1491" s="11">
        <f t="shared" si="94"/>
        <v>41198.611712962964</v>
      </c>
      <c r="T1491" s="11">
        <f t="shared" si="95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6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7">
        <f t="shared" si="92"/>
        <v>0.30862068965517242</v>
      </c>
      <c r="P1492" s="9">
        <f t="shared" si="93"/>
        <v>47.10526315789474</v>
      </c>
      <c r="Q1492" t="s">
        <v>8322</v>
      </c>
      <c r="R1492" t="s">
        <v>8324</v>
      </c>
      <c r="S1492" s="11">
        <f t="shared" si="94"/>
        <v>41520.561041666668</v>
      </c>
      <c r="T1492" s="11">
        <f t="shared" si="95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6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7">
        <f t="shared" si="92"/>
        <v>8.3333333333333329E-2</v>
      </c>
      <c r="P1493" s="9">
        <f t="shared" si="93"/>
        <v>100</v>
      </c>
      <c r="Q1493" t="s">
        <v>8322</v>
      </c>
      <c r="R1493" t="s">
        <v>8324</v>
      </c>
      <c r="S1493" s="11">
        <f t="shared" si="94"/>
        <v>41991.713460648149</v>
      </c>
      <c r="T1493" s="11">
        <f t="shared" si="95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6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7">
        <f t="shared" si="92"/>
        <v>7.4999999999999997E-3</v>
      </c>
      <c r="P1494" s="9">
        <f t="shared" si="93"/>
        <v>15</v>
      </c>
      <c r="Q1494" t="s">
        <v>8322</v>
      </c>
      <c r="R1494" t="s">
        <v>8324</v>
      </c>
      <c r="S1494" s="11">
        <f t="shared" si="94"/>
        <v>40682.884791666671</v>
      </c>
      <c r="T1494" s="11">
        <f t="shared" si="95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6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7">
        <f t="shared" si="92"/>
        <v>0</v>
      </c>
      <c r="P1495" s="9" t="e">
        <f t="shared" si="93"/>
        <v>#DIV/0!</v>
      </c>
      <c r="Q1495" t="s">
        <v>8322</v>
      </c>
      <c r="R1495" t="s">
        <v>8324</v>
      </c>
      <c r="S1495" s="11">
        <f t="shared" si="94"/>
        <v>41411.866608796299</v>
      </c>
      <c r="T1495" s="11">
        <f t="shared" si="95"/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7">
        <f t="shared" si="92"/>
        <v>8.8999999999999996E-2</v>
      </c>
      <c r="P1496" s="9">
        <f t="shared" si="93"/>
        <v>40.454545454545453</v>
      </c>
      <c r="Q1496" t="s">
        <v>8322</v>
      </c>
      <c r="R1496" t="s">
        <v>8324</v>
      </c>
      <c r="S1496" s="11">
        <f t="shared" si="94"/>
        <v>42067.722372685181</v>
      </c>
      <c r="T1496" s="11">
        <f t="shared" si="95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6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7">
        <f t="shared" si="92"/>
        <v>0</v>
      </c>
      <c r="P1497" s="9" t="e">
        <f t="shared" si="93"/>
        <v>#DIV/0!</v>
      </c>
      <c r="Q1497" t="s">
        <v>8322</v>
      </c>
      <c r="R1497" t="s">
        <v>8324</v>
      </c>
      <c r="S1497" s="11">
        <f t="shared" si="94"/>
        <v>40752.789710648147</v>
      </c>
      <c r="T1497" s="11">
        <f t="shared" si="95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6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7">
        <f t="shared" si="92"/>
        <v>0</v>
      </c>
      <c r="P1498" s="9" t="e">
        <f t="shared" si="93"/>
        <v>#DIV/0!</v>
      </c>
      <c r="Q1498" t="s">
        <v>8322</v>
      </c>
      <c r="R1498" t="s">
        <v>8324</v>
      </c>
      <c r="S1498" s="11">
        <f t="shared" si="94"/>
        <v>41838.475219907406</v>
      </c>
      <c r="T1498" s="11">
        <f t="shared" si="95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6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7">
        <f t="shared" si="92"/>
        <v>6.666666666666667E-5</v>
      </c>
      <c r="P1499" s="9">
        <f t="shared" si="93"/>
        <v>1</v>
      </c>
      <c r="Q1499" t="s">
        <v>8322</v>
      </c>
      <c r="R1499" t="s">
        <v>8324</v>
      </c>
      <c r="S1499" s="11">
        <f t="shared" si="94"/>
        <v>41444.64261574074</v>
      </c>
      <c r="T1499" s="11">
        <f t="shared" si="95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6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7">
        <f t="shared" si="92"/>
        <v>1.9E-2</v>
      </c>
      <c r="P1500" s="9">
        <f t="shared" si="93"/>
        <v>19</v>
      </c>
      <c r="Q1500" t="s">
        <v>8322</v>
      </c>
      <c r="R1500" t="s">
        <v>8324</v>
      </c>
      <c r="S1500" s="11">
        <f t="shared" si="94"/>
        <v>41840.983541666668</v>
      </c>
      <c r="T1500" s="11">
        <f t="shared" si="95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6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7">
        <f t="shared" si="92"/>
        <v>2.5000000000000001E-3</v>
      </c>
      <c r="P1501" s="9">
        <f t="shared" si="93"/>
        <v>5</v>
      </c>
      <c r="Q1501" t="s">
        <v>8322</v>
      </c>
      <c r="R1501" t="s">
        <v>8324</v>
      </c>
      <c r="S1501" s="11">
        <f t="shared" si="94"/>
        <v>42527.007326388892</v>
      </c>
      <c r="T1501" s="11">
        <f t="shared" si="95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6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7">
        <f t="shared" si="92"/>
        <v>0.25035714285714283</v>
      </c>
      <c r="P1502" s="9">
        <f t="shared" si="93"/>
        <v>46.733333333333334</v>
      </c>
      <c r="Q1502" t="s">
        <v>8322</v>
      </c>
      <c r="R1502" t="s">
        <v>8324</v>
      </c>
      <c r="S1502" s="11">
        <f t="shared" si="94"/>
        <v>41365.904594907406</v>
      </c>
      <c r="T1502" s="11">
        <f t="shared" si="95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6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7">
        <f t="shared" si="92"/>
        <v>1.6633076923076924</v>
      </c>
      <c r="P1503" s="9">
        <f t="shared" si="93"/>
        <v>97.731073446327684</v>
      </c>
      <c r="Q1503" t="s">
        <v>8338</v>
      </c>
      <c r="R1503" t="s">
        <v>8339</v>
      </c>
      <c r="S1503" s="11">
        <f t="shared" si="94"/>
        <v>42163.583599537036</v>
      </c>
      <c r="T1503" s="11">
        <f t="shared" si="95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6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7">
        <f t="shared" si="92"/>
        <v>1.0144545454545455</v>
      </c>
      <c r="P1504" s="9">
        <f t="shared" si="93"/>
        <v>67.835866261398181</v>
      </c>
      <c r="Q1504" t="s">
        <v>8338</v>
      </c>
      <c r="R1504" t="s">
        <v>8339</v>
      </c>
      <c r="S1504" s="11">
        <f t="shared" si="94"/>
        <v>42426.542592592596</v>
      </c>
      <c r="T1504" s="11">
        <f t="shared" si="95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6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7">
        <f t="shared" si="92"/>
        <v>1.0789146666666667</v>
      </c>
      <c r="P1505" s="9">
        <f t="shared" si="93"/>
        <v>56.98492957746479</v>
      </c>
      <c r="Q1505" t="s">
        <v>8338</v>
      </c>
      <c r="R1505" t="s">
        <v>8339</v>
      </c>
      <c r="S1505" s="11">
        <f t="shared" si="94"/>
        <v>42606.347233796296</v>
      </c>
      <c r="T1505" s="11">
        <f t="shared" si="95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7">
        <f t="shared" si="92"/>
        <v>2.7793846153846156</v>
      </c>
      <c r="P1506" s="9">
        <f t="shared" si="93"/>
        <v>67.159851301115239</v>
      </c>
      <c r="Q1506" t="s">
        <v>8338</v>
      </c>
      <c r="R1506" t="s">
        <v>8339</v>
      </c>
      <c r="S1506" s="11">
        <f t="shared" si="94"/>
        <v>41772.657685185186</v>
      </c>
      <c r="T1506" s="11">
        <f t="shared" si="95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6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7">
        <f t="shared" si="92"/>
        <v>1.0358125</v>
      </c>
      <c r="P1507" s="9">
        <f t="shared" si="93"/>
        <v>48.037681159420288</v>
      </c>
      <c r="Q1507" t="s">
        <v>8338</v>
      </c>
      <c r="R1507" t="s">
        <v>8339</v>
      </c>
      <c r="S1507" s="11">
        <f t="shared" si="94"/>
        <v>42414.44332175926</v>
      </c>
      <c r="T1507" s="11">
        <f t="shared" si="95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6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7">
        <f t="shared" si="92"/>
        <v>1.1140000000000001</v>
      </c>
      <c r="P1508" s="9">
        <f t="shared" si="93"/>
        <v>38.860465116279073</v>
      </c>
      <c r="Q1508" t="s">
        <v>8338</v>
      </c>
      <c r="R1508" t="s">
        <v>8339</v>
      </c>
      <c r="S1508" s="11">
        <f t="shared" si="94"/>
        <v>41814.785925925928</v>
      </c>
      <c r="T1508" s="11">
        <f t="shared" si="95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6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7">
        <f t="shared" si="92"/>
        <v>2.15</v>
      </c>
      <c r="P1509" s="9">
        <f t="shared" si="93"/>
        <v>78.181818181818187</v>
      </c>
      <c r="Q1509" t="s">
        <v>8338</v>
      </c>
      <c r="R1509" t="s">
        <v>8339</v>
      </c>
      <c r="S1509" s="11">
        <f t="shared" si="94"/>
        <v>40254.450335648151</v>
      </c>
      <c r="T1509" s="11">
        <f t="shared" si="95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6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7">
        <f t="shared" si="92"/>
        <v>1.1076216216216217</v>
      </c>
      <c r="P1510" s="9">
        <f t="shared" si="93"/>
        <v>97.113744075829388</v>
      </c>
      <c r="Q1510" t="s">
        <v>8338</v>
      </c>
      <c r="R1510" t="s">
        <v>8339</v>
      </c>
      <c r="S1510" s="11">
        <f t="shared" si="94"/>
        <v>41786.614363425928</v>
      </c>
      <c r="T1510" s="11">
        <f t="shared" si="95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6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7">
        <f t="shared" si="92"/>
        <v>1.2364125714285714</v>
      </c>
      <c r="P1511" s="9">
        <f t="shared" si="93"/>
        <v>110.39397959183674</v>
      </c>
      <c r="Q1511" t="s">
        <v>8338</v>
      </c>
      <c r="R1511" t="s">
        <v>8339</v>
      </c>
      <c r="S1511" s="11">
        <f t="shared" si="94"/>
        <v>42751.533391203702</v>
      </c>
      <c r="T1511" s="11">
        <f t="shared" si="95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6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7">
        <f t="shared" si="92"/>
        <v>1.0103500000000001</v>
      </c>
      <c r="P1512" s="9">
        <f t="shared" si="93"/>
        <v>39.91506172839506</v>
      </c>
      <c r="Q1512" t="s">
        <v>8338</v>
      </c>
      <c r="R1512" t="s">
        <v>8339</v>
      </c>
      <c r="S1512" s="11">
        <f t="shared" si="94"/>
        <v>41809.385162037033</v>
      </c>
      <c r="T1512" s="11">
        <f t="shared" si="95"/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6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7">
        <f t="shared" si="92"/>
        <v>1.1179285714285714</v>
      </c>
      <c r="P1513" s="9">
        <f t="shared" si="93"/>
        <v>75.975728155339809</v>
      </c>
      <c r="Q1513" t="s">
        <v>8338</v>
      </c>
      <c r="R1513" t="s">
        <v>8339</v>
      </c>
      <c r="S1513" s="11">
        <f t="shared" si="94"/>
        <v>42296.583379629628</v>
      </c>
      <c r="T1513" s="11">
        <f t="shared" si="95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6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7">
        <f t="shared" si="92"/>
        <v>5.5877142857142861</v>
      </c>
      <c r="P1514" s="9">
        <f t="shared" si="93"/>
        <v>58.379104477611939</v>
      </c>
      <c r="Q1514" t="s">
        <v>8338</v>
      </c>
      <c r="R1514" t="s">
        <v>8339</v>
      </c>
      <c r="S1514" s="11">
        <f t="shared" si="94"/>
        <v>42741.684479166666</v>
      </c>
      <c r="T1514" s="11">
        <f t="shared" si="95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6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7">
        <f t="shared" si="92"/>
        <v>1.5001875</v>
      </c>
      <c r="P1515" s="9">
        <f t="shared" si="93"/>
        <v>55.82093023255814</v>
      </c>
      <c r="Q1515" t="s">
        <v>8338</v>
      </c>
      <c r="R1515" t="s">
        <v>8339</v>
      </c>
      <c r="S1515" s="11">
        <f t="shared" si="94"/>
        <v>41806.637337962966</v>
      </c>
      <c r="T1515" s="11">
        <f t="shared" si="95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7">
        <f t="shared" si="92"/>
        <v>1.0647599999999999</v>
      </c>
      <c r="P1516" s="9">
        <f t="shared" si="93"/>
        <v>151.24431818181819</v>
      </c>
      <c r="Q1516" t="s">
        <v>8338</v>
      </c>
      <c r="R1516" t="s">
        <v>8339</v>
      </c>
      <c r="S1516" s="11">
        <f t="shared" si="94"/>
        <v>42234.597685185188</v>
      </c>
      <c r="T1516" s="11">
        <f t="shared" si="95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6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7">
        <f t="shared" si="92"/>
        <v>1.57189</v>
      </c>
      <c r="P1517" s="9">
        <f t="shared" si="93"/>
        <v>849.67027027027029</v>
      </c>
      <c r="Q1517" t="s">
        <v>8338</v>
      </c>
      <c r="R1517" t="s">
        <v>8339</v>
      </c>
      <c r="S1517" s="11">
        <f t="shared" si="94"/>
        <v>42415.253437499996</v>
      </c>
      <c r="T1517" s="11">
        <f t="shared" si="95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6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7">
        <f t="shared" si="92"/>
        <v>1.0865882352941176</v>
      </c>
      <c r="P1518" s="9">
        <f t="shared" si="93"/>
        <v>159.24137931034483</v>
      </c>
      <c r="Q1518" t="s">
        <v>8338</v>
      </c>
      <c r="R1518" t="s">
        <v>8339</v>
      </c>
      <c r="S1518" s="11">
        <f t="shared" si="94"/>
        <v>42619.466342592597</v>
      </c>
      <c r="T1518" s="11">
        <f t="shared" si="95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6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7">
        <f t="shared" si="92"/>
        <v>1.6197999999999999</v>
      </c>
      <c r="P1519" s="9">
        <f t="shared" si="93"/>
        <v>39.507317073170732</v>
      </c>
      <c r="Q1519" t="s">
        <v>8338</v>
      </c>
      <c r="R1519" t="s">
        <v>8339</v>
      </c>
      <c r="S1519" s="11">
        <f t="shared" si="94"/>
        <v>41948.56658564815</v>
      </c>
      <c r="T1519" s="11">
        <f t="shared" si="95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6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7">
        <f t="shared" si="92"/>
        <v>2.0536666666666665</v>
      </c>
      <c r="P1520" s="9">
        <f t="shared" si="93"/>
        <v>130.52966101694915</v>
      </c>
      <c r="Q1520" t="s">
        <v>8338</v>
      </c>
      <c r="R1520" t="s">
        <v>8339</v>
      </c>
      <c r="S1520" s="11">
        <f t="shared" si="94"/>
        <v>41760.8200462963</v>
      </c>
      <c r="T1520" s="11">
        <f t="shared" si="95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6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7">
        <f t="shared" si="92"/>
        <v>1.033638888888889</v>
      </c>
      <c r="P1521" s="9">
        <f t="shared" si="93"/>
        <v>64.156896551724131</v>
      </c>
      <c r="Q1521" t="s">
        <v>8338</v>
      </c>
      <c r="R1521" t="s">
        <v>8339</v>
      </c>
      <c r="S1521" s="11">
        <f t="shared" si="94"/>
        <v>41782.741701388892</v>
      </c>
      <c r="T1521" s="11">
        <f t="shared" si="95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6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7">
        <f t="shared" si="92"/>
        <v>1.0347222222222223</v>
      </c>
      <c r="P1522" s="9">
        <f t="shared" si="93"/>
        <v>111.52694610778443</v>
      </c>
      <c r="Q1522" t="s">
        <v>8338</v>
      </c>
      <c r="R1522" t="s">
        <v>8339</v>
      </c>
      <c r="S1522" s="11">
        <f t="shared" si="94"/>
        <v>41955.857789351852</v>
      </c>
      <c r="T1522" s="11">
        <f t="shared" si="95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6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7">
        <f t="shared" si="92"/>
        <v>1.0681333333333334</v>
      </c>
      <c r="P1523" s="9">
        <f t="shared" si="93"/>
        <v>170.44680851063831</v>
      </c>
      <c r="Q1523" t="s">
        <v>8338</v>
      </c>
      <c r="R1523" t="s">
        <v>8339</v>
      </c>
      <c r="S1523" s="11">
        <f t="shared" si="94"/>
        <v>42493.167719907404</v>
      </c>
      <c r="T1523" s="11">
        <f t="shared" si="95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6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7">
        <f t="shared" si="92"/>
        <v>1.3896574712643677</v>
      </c>
      <c r="P1524" s="9">
        <f t="shared" si="93"/>
        <v>133.7391592920354</v>
      </c>
      <c r="Q1524" t="s">
        <v>8338</v>
      </c>
      <c r="R1524" t="s">
        <v>8339</v>
      </c>
      <c r="S1524" s="11">
        <f t="shared" si="94"/>
        <v>41899.830312500002</v>
      </c>
      <c r="T1524" s="11">
        <f t="shared" si="95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6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7">
        <f t="shared" si="92"/>
        <v>1.2484324324324325</v>
      </c>
      <c r="P1525" s="9">
        <f t="shared" si="93"/>
        <v>95.834024896265561</v>
      </c>
      <c r="Q1525" t="s">
        <v>8338</v>
      </c>
      <c r="R1525" t="s">
        <v>8339</v>
      </c>
      <c r="S1525" s="11">
        <f t="shared" si="94"/>
        <v>41964.751342592594</v>
      </c>
      <c r="T1525" s="11">
        <f t="shared" si="95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7">
        <f t="shared" si="92"/>
        <v>2.0699999999999998</v>
      </c>
      <c r="P1526" s="9">
        <f t="shared" si="93"/>
        <v>221.78571428571428</v>
      </c>
      <c r="Q1526" t="s">
        <v>8338</v>
      </c>
      <c r="R1526" t="s">
        <v>8339</v>
      </c>
      <c r="S1526" s="11">
        <f t="shared" si="94"/>
        <v>42756.501041666663</v>
      </c>
      <c r="T1526" s="11">
        <f t="shared" si="95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6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7">
        <f t="shared" si="92"/>
        <v>1.7400576923076922</v>
      </c>
      <c r="P1527" s="9">
        <f t="shared" si="93"/>
        <v>32.315357142857138</v>
      </c>
      <c r="Q1527" t="s">
        <v>8338</v>
      </c>
      <c r="R1527" t="s">
        <v>8339</v>
      </c>
      <c r="S1527" s="11">
        <f t="shared" si="94"/>
        <v>42570.702986111108</v>
      </c>
      <c r="T1527" s="11">
        <f t="shared" si="95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6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7">
        <f t="shared" si="92"/>
        <v>1.2032608695652174</v>
      </c>
      <c r="P1528" s="9">
        <f t="shared" si="93"/>
        <v>98.839285714285708</v>
      </c>
      <c r="Q1528" t="s">
        <v>8338</v>
      </c>
      <c r="R1528" t="s">
        <v>8339</v>
      </c>
      <c r="S1528" s="11">
        <f t="shared" si="94"/>
        <v>42339.276006944448</v>
      </c>
      <c r="T1528" s="11">
        <f t="shared" si="95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6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7">
        <f t="shared" si="92"/>
        <v>1.1044428571428573</v>
      </c>
      <c r="P1529" s="9">
        <f t="shared" si="93"/>
        <v>55.222142857142863</v>
      </c>
      <c r="Q1529" t="s">
        <v>8338</v>
      </c>
      <c r="R1529" t="s">
        <v>8339</v>
      </c>
      <c r="S1529" s="11">
        <f t="shared" si="94"/>
        <v>42780.600532407407</v>
      </c>
      <c r="T1529" s="11">
        <f t="shared" si="95"/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6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7">
        <f t="shared" si="92"/>
        <v>2.8156666666666665</v>
      </c>
      <c r="P1530" s="9">
        <f t="shared" si="93"/>
        <v>52.793750000000003</v>
      </c>
      <c r="Q1530" t="s">
        <v>8338</v>
      </c>
      <c r="R1530" t="s">
        <v>8339</v>
      </c>
      <c r="S1530" s="11">
        <f t="shared" si="94"/>
        <v>42736.732893518521</v>
      </c>
      <c r="T1530" s="11">
        <f t="shared" si="95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6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7">
        <f t="shared" si="92"/>
        <v>1.0067894736842105</v>
      </c>
      <c r="P1531" s="9">
        <f t="shared" si="93"/>
        <v>135.66666666666666</v>
      </c>
      <c r="Q1531" t="s">
        <v>8338</v>
      </c>
      <c r="R1531" t="s">
        <v>8339</v>
      </c>
      <c r="S1531" s="11">
        <f t="shared" si="94"/>
        <v>42052.628703703704</v>
      </c>
      <c r="T1531" s="11">
        <f t="shared" si="95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6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7">
        <f t="shared" si="92"/>
        <v>1.3482571428571428</v>
      </c>
      <c r="P1532" s="9">
        <f t="shared" si="93"/>
        <v>53.991990846681922</v>
      </c>
      <c r="Q1532" t="s">
        <v>8338</v>
      </c>
      <c r="R1532" t="s">
        <v>8339</v>
      </c>
      <c r="S1532" s="11">
        <f t="shared" si="94"/>
        <v>42275.767303240747</v>
      </c>
      <c r="T1532" s="11">
        <f t="shared" si="95"/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6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7">
        <f t="shared" si="92"/>
        <v>1.7595744680851064</v>
      </c>
      <c r="P1533" s="9">
        <f t="shared" si="93"/>
        <v>56.643835616438359</v>
      </c>
      <c r="Q1533" t="s">
        <v>8338</v>
      </c>
      <c r="R1533" t="s">
        <v>8339</v>
      </c>
      <c r="S1533" s="11">
        <f t="shared" si="94"/>
        <v>41941.802384259259</v>
      </c>
      <c r="T1533" s="11">
        <f t="shared" si="95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6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7">
        <f t="shared" si="92"/>
        <v>4.8402000000000003</v>
      </c>
      <c r="P1534" s="9">
        <f t="shared" si="93"/>
        <v>82.316326530612244</v>
      </c>
      <c r="Q1534" t="s">
        <v>8338</v>
      </c>
      <c r="R1534" t="s">
        <v>8339</v>
      </c>
      <c r="S1534" s="11">
        <f t="shared" si="94"/>
        <v>42391.475289351853</v>
      </c>
      <c r="T1534" s="11">
        <f t="shared" si="95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6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7">
        <f t="shared" si="92"/>
        <v>1.4514</v>
      </c>
      <c r="P1535" s="9">
        <f t="shared" si="93"/>
        <v>88.26081081081081</v>
      </c>
      <c r="Q1535" t="s">
        <v>8338</v>
      </c>
      <c r="R1535" t="s">
        <v>8339</v>
      </c>
      <c r="S1535" s="11">
        <f t="shared" si="94"/>
        <v>42443.00204861111</v>
      </c>
      <c r="T1535" s="11">
        <f t="shared" si="95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7">
        <f t="shared" si="92"/>
        <v>4.1773333333333333</v>
      </c>
      <c r="P1536" s="9">
        <f t="shared" si="93"/>
        <v>84.905149051490511</v>
      </c>
      <c r="Q1536" t="s">
        <v>8338</v>
      </c>
      <c r="R1536" t="s">
        <v>8339</v>
      </c>
      <c r="S1536" s="11">
        <f t="shared" si="94"/>
        <v>42221.67432870371</v>
      </c>
      <c r="T1536" s="11">
        <f t="shared" si="95"/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6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7">
        <f t="shared" si="92"/>
        <v>1.3242499999999999</v>
      </c>
      <c r="P1537" s="9">
        <f t="shared" si="93"/>
        <v>48.154545454545456</v>
      </c>
      <c r="Q1537" t="s">
        <v>8338</v>
      </c>
      <c r="R1537" t="s">
        <v>8339</v>
      </c>
      <c r="S1537" s="11">
        <f t="shared" si="94"/>
        <v>42484.829062500001</v>
      </c>
      <c r="T1537" s="11">
        <f t="shared" si="95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6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7">
        <f t="shared" si="92"/>
        <v>2.5030841666666666</v>
      </c>
      <c r="P1538" s="9">
        <f t="shared" si="93"/>
        <v>66.015406593406595</v>
      </c>
      <c r="Q1538" t="s">
        <v>8338</v>
      </c>
      <c r="R1538" t="s">
        <v>8339</v>
      </c>
      <c r="S1538" s="11">
        <f t="shared" si="94"/>
        <v>42213.802199074074</v>
      </c>
      <c r="T1538" s="11">
        <f t="shared" si="95"/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6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7">
        <f t="shared" ref="O1539:O1602" si="96">E1539/D1539</f>
        <v>1.7989999999999999</v>
      </c>
      <c r="P1539" s="9">
        <f t="shared" ref="P1539:P1602" si="97">E1539/L1539</f>
        <v>96.375</v>
      </c>
      <c r="Q1539" t="s">
        <v>8338</v>
      </c>
      <c r="R1539" t="s">
        <v>8339</v>
      </c>
      <c r="S1539" s="11">
        <f t="shared" ref="S1539:S1602" si="98">(((J1539/60)/60)/24)+DATE(1970,1,1)</f>
        <v>42552.315127314811</v>
      </c>
      <c r="T1539" s="11">
        <f t="shared" ref="T1539:T1602" si="99">(((I1539/60)/60)/24)+DATE(1970,1,1)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6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7">
        <f t="shared" si="96"/>
        <v>1.0262857142857142</v>
      </c>
      <c r="P1540" s="9">
        <f t="shared" si="97"/>
        <v>156.17391304347825</v>
      </c>
      <c r="Q1540" t="s">
        <v>8338</v>
      </c>
      <c r="R1540" t="s">
        <v>8339</v>
      </c>
      <c r="S1540" s="11">
        <f t="shared" si="98"/>
        <v>41981.782060185185</v>
      </c>
      <c r="T1540" s="11">
        <f t="shared" si="99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6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7">
        <f t="shared" si="96"/>
        <v>1.359861</v>
      </c>
      <c r="P1541" s="9">
        <f t="shared" si="97"/>
        <v>95.764859154929582</v>
      </c>
      <c r="Q1541" t="s">
        <v>8338</v>
      </c>
      <c r="R1541" t="s">
        <v>8339</v>
      </c>
      <c r="S1541" s="11">
        <f t="shared" si="98"/>
        <v>42705.919201388882</v>
      </c>
      <c r="T1541" s="11">
        <f t="shared" si="99"/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6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7">
        <f t="shared" si="96"/>
        <v>1.1786666666666668</v>
      </c>
      <c r="P1542" s="9">
        <f t="shared" si="97"/>
        <v>180.40816326530611</v>
      </c>
      <c r="Q1542" t="s">
        <v>8338</v>
      </c>
      <c r="R1542" t="s">
        <v>8339</v>
      </c>
      <c r="S1542" s="11">
        <f t="shared" si="98"/>
        <v>41939.00712962963</v>
      </c>
      <c r="T1542" s="11">
        <f t="shared" si="99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6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7">
        <f t="shared" si="96"/>
        <v>3.3333333333333332E-4</v>
      </c>
      <c r="P1543" s="9">
        <f t="shared" si="97"/>
        <v>3</v>
      </c>
      <c r="Q1543" t="s">
        <v>8338</v>
      </c>
      <c r="R1543" t="s">
        <v>8343</v>
      </c>
      <c r="S1543" s="11">
        <f t="shared" si="98"/>
        <v>41974.712245370371</v>
      </c>
      <c r="T1543" s="11">
        <f t="shared" si="99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6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7">
        <f t="shared" si="96"/>
        <v>0.04</v>
      </c>
      <c r="P1544" s="9">
        <f t="shared" si="97"/>
        <v>20</v>
      </c>
      <c r="Q1544" t="s">
        <v>8338</v>
      </c>
      <c r="R1544" t="s">
        <v>8343</v>
      </c>
      <c r="S1544" s="11">
        <f t="shared" si="98"/>
        <v>42170.996527777781</v>
      </c>
      <c r="T1544" s="11">
        <f t="shared" si="99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6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7">
        <f t="shared" si="96"/>
        <v>4.4444444444444444E-3</v>
      </c>
      <c r="P1545" s="9">
        <f t="shared" si="97"/>
        <v>10</v>
      </c>
      <c r="Q1545" t="s">
        <v>8338</v>
      </c>
      <c r="R1545" t="s">
        <v>8343</v>
      </c>
      <c r="S1545" s="11">
        <f t="shared" si="98"/>
        <v>41935.509652777779</v>
      </c>
      <c r="T1545" s="11">
        <f t="shared" si="99"/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7">
        <f t="shared" si="96"/>
        <v>0</v>
      </c>
      <c r="P1546" s="9" t="e">
        <f t="shared" si="97"/>
        <v>#DIV/0!</v>
      </c>
      <c r="Q1546" t="s">
        <v>8338</v>
      </c>
      <c r="R1546" t="s">
        <v>8343</v>
      </c>
      <c r="S1546" s="11">
        <f t="shared" si="98"/>
        <v>42053.051203703704</v>
      </c>
      <c r="T1546" s="11">
        <f t="shared" si="99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6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7">
        <f t="shared" si="96"/>
        <v>3.3333333333333332E-4</v>
      </c>
      <c r="P1547" s="9">
        <f t="shared" si="97"/>
        <v>1</v>
      </c>
      <c r="Q1547" t="s">
        <v>8338</v>
      </c>
      <c r="R1547" t="s">
        <v>8343</v>
      </c>
      <c r="S1547" s="11">
        <f t="shared" si="98"/>
        <v>42031.884652777779</v>
      </c>
      <c r="T1547" s="11">
        <f t="shared" si="99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6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7">
        <f t="shared" si="96"/>
        <v>0.28899999999999998</v>
      </c>
      <c r="P1548" s="9">
        <f t="shared" si="97"/>
        <v>26.272727272727273</v>
      </c>
      <c r="Q1548" t="s">
        <v>8338</v>
      </c>
      <c r="R1548" t="s">
        <v>8343</v>
      </c>
      <c r="S1548" s="11">
        <f t="shared" si="98"/>
        <v>41839.212951388887</v>
      </c>
      <c r="T1548" s="11">
        <f t="shared" si="99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6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7">
        <f t="shared" si="96"/>
        <v>0</v>
      </c>
      <c r="P1549" s="9" t="e">
        <f t="shared" si="97"/>
        <v>#DIV/0!</v>
      </c>
      <c r="Q1549" t="s">
        <v>8338</v>
      </c>
      <c r="R1549" t="s">
        <v>8343</v>
      </c>
      <c r="S1549" s="11">
        <f t="shared" si="98"/>
        <v>42782.426875000005</v>
      </c>
      <c r="T1549" s="11">
        <f t="shared" si="99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6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7">
        <f t="shared" si="96"/>
        <v>8.5714285714285715E-2</v>
      </c>
      <c r="P1550" s="9">
        <f t="shared" si="97"/>
        <v>60</v>
      </c>
      <c r="Q1550" t="s">
        <v>8338</v>
      </c>
      <c r="R1550" t="s">
        <v>8343</v>
      </c>
      <c r="S1550" s="11">
        <f t="shared" si="98"/>
        <v>42286.88217592593</v>
      </c>
      <c r="T1550" s="11">
        <f t="shared" si="99"/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6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7">
        <f t="shared" si="96"/>
        <v>0.34</v>
      </c>
      <c r="P1551" s="9">
        <f t="shared" si="97"/>
        <v>28.333333333333332</v>
      </c>
      <c r="Q1551" t="s">
        <v>8338</v>
      </c>
      <c r="R1551" t="s">
        <v>8343</v>
      </c>
      <c r="S1551" s="11">
        <f t="shared" si="98"/>
        <v>42281.136099537034</v>
      </c>
      <c r="T1551" s="11">
        <f t="shared" si="99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6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7">
        <f t="shared" si="96"/>
        <v>0.13466666666666666</v>
      </c>
      <c r="P1552" s="9">
        <f t="shared" si="97"/>
        <v>14.428571428571429</v>
      </c>
      <c r="Q1552" t="s">
        <v>8338</v>
      </c>
      <c r="R1552" t="s">
        <v>8343</v>
      </c>
      <c r="S1552" s="11">
        <f t="shared" si="98"/>
        <v>42472.449467592596</v>
      </c>
      <c r="T1552" s="11">
        <f t="shared" si="99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6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7">
        <f t="shared" si="96"/>
        <v>0</v>
      </c>
      <c r="P1553" s="9" t="e">
        <f t="shared" si="97"/>
        <v>#DIV/0!</v>
      </c>
      <c r="Q1553" t="s">
        <v>8338</v>
      </c>
      <c r="R1553" t="s">
        <v>8343</v>
      </c>
      <c r="S1553" s="11">
        <f t="shared" si="98"/>
        <v>42121.824525462958</v>
      </c>
      <c r="T1553" s="11">
        <f t="shared" si="99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6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7">
        <f t="shared" si="96"/>
        <v>0.49186046511627907</v>
      </c>
      <c r="P1554" s="9">
        <f t="shared" si="97"/>
        <v>132.1875</v>
      </c>
      <c r="Q1554" t="s">
        <v>8338</v>
      </c>
      <c r="R1554" t="s">
        <v>8343</v>
      </c>
      <c r="S1554" s="11">
        <f t="shared" si="98"/>
        <v>41892.688750000001</v>
      </c>
      <c r="T1554" s="11">
        <f t="shared" si="99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6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7">
        <f t="shared" si="96"/>
        <v>0</v>
      </c>
      <c r="P1555" s="9" t="e">
        <f t="shared" si="97"/>
        <v>#DIV/0!</v>
      </c>
      <c r="Q1555" t="s">
        <v>8338</v>
      </c>
      <c r="R1555" t="s">
        <v>8343</v>
      </c>
      <c r="S1555" s="11">
        <f t="shared" si="98"/>
        <v>42219.282951388886</v>
      </c>
      <c r="T1555" s="11">
        <f t="shared" si="99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7">
        <f t="shared" si="96"/>
        <v>0</v>
      </c>
      <c r="P1556" s="9" t="e">
        <f t="shared" si="97"/>
        <v>#DIV/0!</v>
      </c>
      <c r="Q1556" t="s">
        <v>8338</v>
      </c>
      <c r="R1556" t="s">
        <v>8343</v>
      </c>
      <c r="S1556" s="11">
        <f t="shared" si="98"/>
        <v>42188.252199074079</v>
      </c>
      <c r="T1556" s="11">
        <f t="shared" si="99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6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7">
        <f t="shared" si="96"/>
        <v>0</v>
      </c>
      <c r="P1557" s="9" t="e">
        <f t="shared" si="97"/>
        <v>#DIV/0!</v>
      </c>
      <c r="Q1557" t="s">
        <v>8338</v>
      </c>
      <c r="R1557" t="s">
        <v>8343</v>
      </c>
      <c r="S1557" s="11">
        <f t="shared" si="98"/>
        <v>42241.613796296297</v>
      </c>
      <c r="T1557" s="11">
        <f t="shared" si="99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6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7">
        <f t="shared" si="96"/>
        <v>0.45133333333333331</v>
      </c>
      <c r="P1558" s="9">
        <f t="shared" si="97"/>
        <v>56.416666666666664</v>
      </c>
      <c r="Q1558" t="s">
        <v>8338</v>
      </c>
      <c r="R1558" t="s">
        <v>8343</v>
      </c>
      <c r="S1558" s="11">
        <f t="shared" si="98"/>
        <v>42525.153055555551</v>
      </c>
      <c r="T1558" s="11">
        <f t="shared" si="99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6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7">
        <f t="shared" si="96"/>
        <v>0.04</v>
      </c>
      <c r="P1559" s="9">
        <f t="shared" si="97"/>
        <v>100</v>
      </c>
      <c r="Q1559" t="s">
        <v>8338</v>
      </c>
      <c r="R1559" t="s">
        <v>8343</v>
      </c>
      <c r="S1559" s="11">
        <f t="shared" si="98"/>
        <v>41871.65315972222</v>
      </c>
      <c r="T1559" s="11">
        <f t="shared" si="99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6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7">
        <f t="shared" si="96"/>
        <v>4.6666666666666669E-2</v>
      </c>
      <c r="P1560" s="9">
        <f t="shared" si="97"/>
        <v>11.666666666666666</v>
      </c>
      <c r="Q1560" t="s">
        <v>8338</v>
      </c>
      <c r="R1560" t="s">
        <v>8343</v>
      </c>
      <c r="S1560" s="11">
        <f t="shared" si="98"/>
        <v>42185.397673611107</v>
      </c>
      <c r="T1560" s="11">
        <f t="shared" si="99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6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7">
        <f t="shared" si="96"/>
        <v>3.3333333333333335E-3</v>
      </c>
      <c r="P1561" s="9">
        <f t="shared" si="97"/>
        <v>50</v>
      </c>
      <c r="Q1561" t="s">
        <v>8338</v>
      </c>
      <c r="R1561" t="s">
        <v>8343</v>
      </c>
      <c r="S1561" s="11">
        <f t="shared" si="98"/>
        <v>42108.05322916666</v>
      </c>
      <c r="T1561" s="11">
        <f t="shared" si="99"/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6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7">
        <f t="shared" si="96"/>
        <v>3.7600000000000001E-2</v>
      </c>
      <c r="P1562" s="9">
        <f t="shared" si="97"/>
        <v>23.5</v>
      </c>
      <c r="Q1562" t="s">
        <v>8338</v>
      </c>
      <c r="R1562" t="s">
        <v>8343</v>
      </c>
      <c r="S1562" s="11">
        <f t="shared" si="98"/>
        <v>41936.020752314813</v>
      </c>
      <c r="T1562" s="11">
        <f t="shared" si="99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6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7">
        <f t="shared" si="96"/>
        <v>6.7000000000000002E-3</v>
      </c>
      <c r="P1563" s="9">
        <f t="shared" si="97"/>
        <v>67</v>
      </c>
      <c r="Q1563" t="s">
        <v>8322</v>
      </c>
      <c r="R1563" t="s">
        <v>8344</v>
      </c>
      <c r="S1563" s="11">
        <f t="shared" si="98"/>
        <v>41555.041701388887</v>
      </c>
      <c r="T1563" s="11">
        <f t="shared" si="99"/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6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7">
        <f t="shared" si="96"/>
        <v>0</v>
      </c>
      <c r="P1564" s="9" t="e">
        <f t="shared" si="97"/>
        <v>#DIV/0!</v>
      </c>
      <c r="Q1564" t="s">
        <v>8322</v>
      </c>
      <c r="R1564" t="s">
        <v>8344</v>
      </c>
      <c r="S1564" s="11">
        <f t="shared" si="98"/>
        <v>40079.566157407404</v>
      </c>
      <c r="T1564" s="11">
        <f t="shared" si="99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6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7">
        <f t="shared" si="96"/>
        <v>1.4166666666666666E-2</v>
      </c>
      <c r="P1565" s="9">
        <f t="shared" si="97"/>
        <v>42.5</v>
      </c>
      <c r="Q1565" t="s">
        <v>8322</v>
      </c>
      <c r="R1565" t="s">
        <v>8344</v>
      </c>
      <c r="S1565" s="11">
        <f t="shared" si="98"/>
        <v>41652.742488425924</v>
      </c>
      <c r="T1565" s="11">
        <f t="shared" si="99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7">
        <f t="shared" si="96"/>
        <v>1E-3</v>
      </c>
      <c r="P1566" s="9">
        <f t="shared" si="97"/>
        <v>10</v>
      </c>
      <c r="Q1566" t="s">
        <v>8322</v>
      </c>
      <c r="R1566" t="s">
        <v>8344</v>
      </c>
      <c r="S1566" s="11">
        <f t="shared" si="98"/>
        <v>42121.367002314815</v>
      </c>
      <c r="T1566" s="11">
        <f t="shared" si="99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6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7">
        <f t="shared" si="96"/>
        <v>2.5000000000000001E-2</v>
      </c>
      <c r="P1567" s="9">
        <f t="shared" si="97"/>
        <v>100</v>
      </c>
      <c r="Q1567" t="s">
        <v>8322</v>
      </c>
      <c r="R1567" t="s">
        <v>8344</v>
      </c>
      <c r="S1567" s="11">
        <f t="shared" si="98"/>
        <v>40672.729872685188</v>
      </c>
      <c r="T1567" s="11">
        <f t="shared" si="99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6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7">
        <f t="shared" si="96"/>
        <v>0.21249999999999999</v>
      </c>
      <c r="P1568" s="9">
        <f t="shared" si="97"/>
        <v>108.05084745762711</v>
      </c>
      <c r="Q1568" t="s">
        <v>8322</v>
      </c>
      <c r="R1568" t="s">
        <v>8344</v>
      </c>
      <c r="S1568" s="11">
        <f t="shared" si="98"/>
        <v>42549.916712962964</v>
      </c>
      <c r="T1568" s="11">
        <f t="shared" si="99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6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7">
        <f t="shared" si="96"/>
        <v>4.1176470588235294E-2</v>
      </c>
      <c r="P1569" s="9">
        <f t="shared" si="97"/>
        <v>26.923076923076923</v>
      </c>
      <c r="Q1569" t="s">
        <v>8322</v>
      </c>
      <c r="R1569" t="s">
        <v>8344</v>
      </c>
      <c r="S1569" s="11">
        <f t="shared" si="98"/>
        <v>41671.936863425923</v>
      </c>
      <c r="T1569" s="11">
        <f t="shared" si="99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6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7">
        <f t="shared" si="96"/>
        <v>0.13639999999999999</v>
      </c>
      <c r="P1570" s="9">
        <f t="shared" si="97"/>
        <v>155</v>
      </c>
      <c r="Q1570" t="s">
        <v>8322</v>
      </c>
      <c r="R1570" t="s">
        <v>8344</v>
      </c>
      <c r="S1570" s="11">
        <f t="shared" si="98"/>
        <v>41962.062326388885</v>
      </c>
      <c r="T1570" s="11">
        <f t="shared" si="99"/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6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7">
        <f t="shared" si="96"/>
        <v>0</v>
      </c>
      <c r="P1571" s="9" t="e">
        <f t="shared" si="97"/>
        <v>#DIV/0!</v>
      </c>
      <c r="Q1571" t="s">
        <v>8322</v>
      </c>
      <c r="R1571" t="s">
        <v>8344</v>
      </c>
      <c r="S1571" s="11">
        <f t="shared" si="98"/>
        <v>41389.679560185185</v>
      </c>
      <c r="T1571" s="11">
        <f t="shared" si="99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6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7">
        <f t="shared" si="96"/>
        <v>0.41399999999999998</v>
      </c>
      <c r="P1572" s="9">
        <f t="shared" si="97"/>
        <v>47.769230769230766</v>
      </c>
      <c r="Q1572" t="s">
        <v>8322</v>
      </c>
      <c r="R1572" t="s">
        <v>8344</v>
      </c>
      <c r="S1572" s="11">
        <f t="shared" si="98"/>
        <v>42438.813449074078</v>
      </c>
      <c r="T1572" s="11">
        <f t="shared" si="99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6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7">
        <f t="shared" si="96"/>
        <v>6.6115702479338841E-3</v>
      </c>
      <c r="P1573" s="9">
        <f t="shared" si="97"/>
        <v>20</v>
      </c>
      <c r="Q1573" t="s">
        <v>8322</v>
      </c>
      <c r="R1573" t="s">
        <v>8344</v>
      </c>
      <c r="S1573" s="11">
        <f t="shared" si="98"/>
        <v>42144.769479166673</v>
      </c>
      <c r="T1573" s="11">
        <f t="shared" si="99"/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6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7">
        <f t="shared" si="96"/>
        <v>0.05</v>
      </c>
      <c r="P1574" s="9">
        <f t="shared" si="97"/>
        <v>41.666666666666664</v>
      </c>
      <c r="Q1574" t="s">
        <v>8322</v>
      </c>
      <c r="R1574" t="s">
        <v>8344</v>
      </c>
      <c r="S1574" s="11">
        <f t="shared" si="98"/>
        <v>42404.033090277779</v>
      </c>
      <c r="T1574" s="11">
        <f t="shared" si="99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6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7">
        <f t="shared" si="96"/>
        <v>2.4777777777777777E-2</v>
      </c>
      <c r="P1575" s="9">
        <f t="shared" si="97"/>
        <v>74.333333333333329</v>
      </c>
      <c r="Q1575" t="s">
        <v>8322</v>
      </c>
      <c r="R1575" t="s">
        <v>8344</v>
      </c>
      <c r="S1575" s="11">
        <f t="shared" si="98"/>
        <v>42786.000023148154</v>
      </c>
      <c r="T1575" s="11">
        <f t="shared" si="99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7">
        <f t="shared" si="96"/>
        <v>5.0599999999999999E-2</v>
      </c>
      <c r="P1576" s="9">
        <f t="shared" si="97"/>
        <v>84.333333333333329</v>
      </c>
      <c r="Q1576" t="s">
        <v>8322</v>
      </c>
      <c r="R1576" t="s">
        <v>8344</v>
      </c>
      <c r="S1576" s="11">
        <f t="shared" si="98"/>
        <v>42017.927418981482</v>
      </c>
      <c r="T1576" s="11">
        <f t="shared" si="99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6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7">
        <f t="shared" si="96"/>
        <v>0.2291</v>
      </c>
      <c r="P1577" s="9">
        <f t="shared" si="97"/>
        <v>65.457142857142856</v>
      </c>
      <c r="Q1577" t="s">
        <v>8322</v>
      </c>
      <c r="R1577" t="s">
        <v>8344</v>
      </c>
      <c r="S1577" s="11">
        <f t="shared" si="98"/>
        <v>41799.524259259262</v>
      </c>
      <c r="T1577" s="11">
        <f t="shared" si="99"/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6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7">
        <f t="shared" si="96"/>
        <v>0.13</v>
      </c>
      <c r="P1578" s="9">
        <f t="shared" si="97"/>
        <v>65</v>
      </c>
      <c r="Q1578" t="s">
        <v>8322</v>
      </c>
      <c r="R1578" t="s">
        <v>8344</v>
      </c>
      <c r="S1578" s="11">
        <f t="shared" si="98"/>
        <v>42140.879259259258</v>
      </c>
      <c r="T1578" s="11">
        <f t="shared" si="99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6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7">
        <f t="shared" si="96"/>
        <v>5.4999999999999997E-3</v>
      </c>
      <c r="P1579" s="9">
        <f t="shared" si="97"/>
        <v>27.5</v>
      </c>
      <c r="Q1579" t="s">
        <v>8322</v>
      </c>
      <c r="R1579" t="s">
        <v>8344</v>
      </c>
      <c r="S1579" s="11">
        <f t="shared" si="98"/>
        <v>41054.847777777781</v>
      </c>
      <c r="T1579" s="11">
        <f t="shared" si="99"/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6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7">
        <f t="shared" si="96"/>
        <v>0.10806536636794939</v>
      </c>
      <c r="P1580" s="9">
        <f t="shared" si="97"/>
        <v>51.25</v>
      </c>
      <c r="Q1580" t="s">
        <v>8322</v>
      </c>
      <c r="R1580" t="s">
        <v>8344</v>
      </c>
      <c r="S1580" s="11">
        <f t="shared" si="98"/>
        <v>40399.065868055557</v>
      </c>
      <c r="T1580" s="11">
        <f t="shared" si="99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6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7">
        <f t="shared" si="96"/>
        <v>8.4008400840084006E-3</v>
      </c>
      <c r="P1581" s="9">
        <f t="shared" si="97"/>
        <v>14</v>
      </c>
      <c r="Q1581" t="s">
        <v>8322</v>
      </c>
      <c r="R1581" t="s">
        <v>8344</v>
      </c>
      <c r="S1581" s="11">
        <f t="shared" si="98"/>
        <v>41481.996423611112</v>
      </c>
      <c r="T1581" s="11">
        <f t="shared" si="99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6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7">
        <f t="shared" si="96"/>
        <v>0</v>
      </c>
      <c r="P1582" s="9" t="e">
        <f t="shared" si="97"/>
        <v>#DIV/0!</v>
      </c>
      <c r="Q1582" t="s">
        <v>8322</v>
      </c>
      <c r="R1582" t="s">
        <v>8344</v>
      </c>
      <c r="S1582" s="11">
        <f t="shared" si="98"/>
        <v>40990.050069444449</v>
      </c>
      <c r="T1582" s="11">
        <f t="shared" si="99"/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6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7">
        <f t="shared" si="96"/>
        <v>5.0000000000000001E-3</v>
      </c>
      <c r="P1583" s="9">
        <f t="shared" si="97"/>
        <v>5</v>
      </c>
      <c r="Q1583" t="s">
        <v>8338</v>
      </c>
      <c r="R1583" t="s">
        <v>8345</v>
      </c>
      <c r="S1583" s="11">
        <f t="shared" si="98"/>
        <v>42325.448958333334</v>
      </c>
      <c r="T1583" s="11">
        <f t="shared" si="99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6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7">
        <f t="shared" si="96"/>
        <v>9.2999999999999999E-2</v>
      </c>
      <c r="P1584" s="9">
        <f t="shared" si="97"/>
        <v>31</v>
      </c>
      <c r="Q1584" t="s">
        <v>8338</v>
      </c>
      <c r="R1584" t="s">
        <v>8345</v>
      </c>
      <c r="S1584" s="11">
        <f t="shared" si="98"/>
        <v>42246.789965277778</v>
      </c>
      <c r="T1584" s="11">
        <f t="shared" si="99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6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7">
        <f t="shared" si="96"/>
        <v>7.5000000000000002E-4</v>
      </c>
      <c r="P1585" s="9">
        <f t="shared" si="97"/>
        <v>15</v>
      </c>
      <c r="Q1585" t="s">
        <v>8338</v>
      </c>
      <c r="R1585" t="s">
        <v>8345</v>
      </c>
      <c r="S1585" s="11">
        <f t="shared" si="98"/>
        <v>41877.904988425929</v>
      </c>
      <c r="T1585" s="11">
        <f t="shared" si="99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7">
        <f t="shared" si="96"/>
        <v>0</v>
      </c>
      <c r="P1586" s="9" t="e">
        <f t="shared" si="97"/>
        <v>#DIV/0!</v>
      </c>
      <c r="Q1586" t="s">
        <v>8338</v>
      </c>
      <c r="R1586" t="s">
        <v>8345</v>
      </c>
      <c r="S1586" s="11">
        <f t="shared" si="98"/>
        <v>41779.649317129632</v>
      </c>
      <c r="T1586" s="11">
        <f t="shared" si="99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6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7">
        <f t="shared" si="96"/>
        <v>0.79</v>
      </c>
      <c r="P1587" s="9">
        <f t="shared" si="97"/>
        <v>131.66666666666666</v>
      </c>
      <c r="Q1587" t="s">
        <v>8338</v>
      </c>
      <c r="R1587" t="s">
        <v>8345</v>
      </c>
      <c r="S1587" s="11">
        <f t="shared" si="98"/>
        <v>42707.895462962959</v>
      </c>
      <c r="T1587" s="11">
        <f t="shared" si="99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6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7">
        <f t="shared" si="96"/>
        <v>0</v>
      </c>
      <c r="P1588" s="9" t="e">
        <f t="shared" si="97"/>
        <v>#DIV/0!</v>
      </c>
      <c r="Q1588" t="s">
        <v>8338</v>
      </c>
      <c r="R1588" t="s">
        <v>8345</v>
      </c>
      <c r="S1588" s="11">
        <f t="shared" si="98"/>
        <v>42069.104421296302</v>
      </c>
      <c r="T1588" s="11">
        <f t="shared" si="99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6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7">
        <f t="shared" si="96"/>
        <v>1.3333333333333334E-4</v>
      </c>
      <c r="P1589" s="9">
        <f t="shared" si="97"/>
        <v>1</v>
      </c>
      <c r="Q1589" t="s">
        <v>8338</v>
      </c>
      <c r="R1589" t="s">
        <v>8345</v>
      </c>
      <c r="S1589" s="11">
        <f t="shared" si="98"/>
        <v>41956.950983796298</v>
      </c>
      <c r="T1589" s="11">
        <f t="shared" si="99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6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7">
        <f t="shared" si="96"/>
        <v>0</v>
      </c>
      <c r="P1590" s="9" t="e">
        <f t="shared" si="97"/>
        <v>#DIV/0!</v>
      </c>
      <c r="Q1590" t="s">
        <v>8338</v>
      </c>
      <c r="R1590" t="s">
        <v>8345</v>
      </c>
      <c r="S1590" s="11">
        <f t="shared" si="98"/>
        <v>42005.24998842593</v>
      </c>
      <c r="T1590" s="11">
        <f t="shared" si="99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6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7">
        <f t="shared" si="96"/>
        <v>0</v>
      </c>
      <c r="P1591" s="9" t="e">
        <f t="shared" si="97"/>
        <v>#DIV/0!</v>
      </c>
      <c r="Q1591" t="s">
        <v>8338</v>
      </c>
      <c r="R1591" t="s">
        <v>8345</v>
      </c>
      <c r="S1591" s="11">
        <f t="shared" si="98"/>
        <v>42256.984791666662</v>
      </c>
      <c r="T1591" s="11">
        <f t="shared" si="99"/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6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7">
        <f t="shared" si="96"/>
        <v>1.7000000000000001E-2</v>
      </c>
      <c r="P1592" s="9">
        <f t="shared" si="97"/>
        <v>510</v>
      </c>
      <c r="Q1592" t="s">
        <v>8338</v>
      </c>
      <c r="R1592" t="s">
        <v>8345</v>
      </c>
      <c r="S1592" s="11">
        <f t="shared" si="98"/>
        <v>42240.857222222221</v>
      </c>
      <c r="T1592" s="11">
        <f t="shared" si="99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6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7">
        <f t="shared" si="96"/>
        <v>0.29228571428571426</v>
      </c>
      <c r="P1593" s="9">
        <f t="shared" si="97"/>
        <v>44.478260869565219</v>
      </c>
      <c r="Q1593" t="s">
        <v>8338</v>
      </c>
      <c r="R1593" t="s">
        <v>8345</v>
      </c>
      <c r="S1593" s="11">
        <f t="shared" si="98"/>
        <v>42433.726168981477</v>
      </c>
      <c r="T1593" s="11">
        <f t="shared" si="99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6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7">
        <f t="shared" si="96"/>
        <v>0</v>
      </c>
      <c r="P1594" s="9" t="e">
        <f t="shared" si="97"/>
        <v>#DIV/0!</v>
      </c>
      <c r="Q1594" t="s">
        <v>8338</v>
      </c>
      <c r="R1594" t="s">
        <v>8345</v>
      </c>
      <c r="S1594" s="11">
        <f t="shared" si="98"/>
        <v>42046.072743055556</v>
      </c>
      <c r="T1594" s="11">
        <f t="shared" si="99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6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7">
        <f t="shared" si="96"/>
        <v>1.3636363636363637E-4</v>
      </c>
      <c r="P1595" s="9">
        <f t="shared" si="97"/>
        <v>1</v>
      </c>
      <c r="Q1595" t="s">
        <v>8338</v>
      </c>
      <c r="R1595" t="s">
        <v>8345</v>
      </c>
      <c r="S1595" s="11">
        <f t="shared" si="98"/>
        <v>42033.845543981486</v>
      </c>
      <c r="T1595" s="11">
        <f t="shared" si="99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7">
        <f t="shared" si="96"/>
        <v>0.20499999999999999</v>
      </c>
      <c r="P1596" s="9">
        <f t="shared" si="97"/>
        <v>20.5</v>
      </c>
      <c r="Q1596" t="s">
        <v>8338</v>
      </c>
      <c r="R1596" t="s">
        <v>8345</v>
      </c>
      <c r="S1596" s="11">
        <f t="shared" si="98"/>
        <v>42445.712754629625</v>
      </c>
      <c r="T1596" s="11">
        <f t="shared" si="99"/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6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7">
        <f t="shared" si="96"/>
        <v>2.8E-3</v>
      </c>
      <c r="P1597" s="9">
        <f t="shared" si="97"/>
        <v>40</v>
      </c>
      <c r="Q1597" t="s">
        <v>8338</v>
      </c>
      <c r="R1597" t="s">
        <v>8345</v>
      </c>
      <c r="S1597" s="11">
        <f t="shared" si="98"/>
        <v>41780.050092592595</v>
      </c>
      <c r="T1597" s="11">
        <f t="shared" si="99"/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6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7">
        <f t="shared" si="96"/>
        <v>2.3076923076923078E-2</v>
      </c>
      <c r="P1598" s="9">
        <f t="shared" si="97"/>
        <v>25</v>
      </c>
      <c r="Q1598" t="s">
        <v>8338</v>
      </c>
      <c r="R1598" t="s">
        <v>8345</v>
      </c>
      <c r="S1598" s="11">
        <f t="shared" si="98"/>
        <v>41941.430196759262</v>
      </c>
      <c r="T1598" s="11">
        <f t="shared" si="99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6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7">
        <f t="shared" si="96"/>
        <v>0</v>
      </c>
      <c r="P1599" s="9" t="e">
        <f t="shared" si="97"/>
        <v>#DIV/0!</v>
      </c>
      <c r="Q1599" t="s">
        <v>8338</v>
      </c>
      <c r="R1599" t="s">
        <v>8345</v>
      </c>
      <c r="S1599" s="11">
        <f t="shared" si="98"/>
        <v>42603.354131944448</v>
      </c>
      <c r="T1599" s="11">
        <f t="shared" si="99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6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7">
        <f t="shared" si="96"/>
        <v>1.25E-3</v>
      </c>
      <c r="P1600" s="9">
        <f t="shared" si="97"/>
        <v>1</v>
      </c>
      <c r="Q1600" t="s">
        <v>8338</v>
      </c>
      <c r="R1600" t="s">
        <v>8345</v>
      </c>
      <c r="S1600" s="11">
        <f t="shared" si="98"/>
        <v>42151.667337962965</v>
      </c>
      <c r="T1600" s="11">
        <f t="shared" si="99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6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7">
        <f t="shared" si="96"/>
        <v>0</v>
      </c>
      <c r="P1601" s="9" t="e">
        <f t="shared" si="97"/>
        <v>#DIV/0!</v>
      </c>
      <c r="Q1601" t="s">
        <v>8338</v>
      </c>
      <c r="R1601" t="s">
        <v>8345</v>
      </c>
      <c r="S1601" s="11">
        <f t="shared" si="98"/>
        <v>42438.53907407407</v>
      </c>
      <c r="T1601" s="11">
        <f t="shared" si="99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6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7">
        <f t="shared" si="96"/>
        <v>7.3400000000000007E-2</v>
      </c>
      <c r="P1602" s="9">
        <f t="shared" si="97"/>
        <v>40.777777777777779</v>
      </c>
      <c r="Q1602" t="s">
        <v>8338</v>
      </c>
      <c r="R1602" t="s">
        <v>8345</v>
      </c>
      <c r="S1602" s="11">
        <f t="shared" si="98"/>
        <v>41791.057314814818</v>
      </c>
      <c r="T1602" s="11">
        <f t="shared" si="99"/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6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7">
        <f t="shared" ref="O1603:O1666" si="100">E1603/D1603</f>
        <v>1.082492</v>
      </c>
      <c r="P1603" s="9">
        <f t="shared" ref="P1603:P1666" si="101">E1603/L1603</f>
        <v>48.325535714285714</v>
      </c>
      <c r="Q1603" t="s">
        <v>8325</v>
      </c>
      <c r="R1603" t="s">
        <v>8326</v>
      </c>
      <c r="S1603" s="11">
        <f t="shared" ref="S1603:S1666" si="102">(((J1603/60)/60)/24)+DATE(1970,1,1)</f>
        <v>40638.092974537038</v>
      </c>
      <c r="T1603" s="11">
        <f t="shared" ref="T1603:T1666" si="103">(((I1603/60)/60)/24)+DATE(1970,1,1)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6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7">
        <f t="shared" si="100"/>
        <v>1.0016666666666667</v>
      </c>
      <c r="P1604" s="9">
        <f t="shared" si="101"/>
        <v>46.953125</v>
      </c>
      <c r="Q1604" t="s">
        <v>8325</v>
      </c>
      <c r="R1604" t="s">
        <v>8326</v>
      </c>
      <c r="S1604" s="11">
        <f t="shared" si="102"/>
        <v>40788.297650462962</v>
      </c>
      <c r="T1604" s="11">
        <f t="shared" si="103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6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7">
        <f t="shared" si="100"/>
        <v>1.0003299999999999</v>
      </c>
      <c r="P1605" s="9">
        <f t="shared" si="101"/>
        <v>66.688666666666663</v>
      </c>
      <c r="Q1605" t="s">
        <v>8325</v>
      </c>
      <c r="R1605" t="s">
        <v>8326</v>
      </c>
      <c r="S1605" s="11">
        <f t="shared" si="102"/>
        <v>40876.169664351852</v>
      </c>
      <c r="T1605" s="11">
        <f t="shared" si="103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7">
        <f t="shared" si="100"/>
        <v>1.2210714285714286</v>
      </c>
      <c r="P1606" s="9">
        <f t="shared" si="101"/>
        <v>48.842857142857142</v>
      </c>
      <c r="Q1606" t="s">
        <v>8325</v>
      </c>
      <c r="R1606" t="s">
        <v>8326</v>
      </c>
      <c r="S1606" s="11">
        <f t="shared" si="102"/>
        <v>40945.845312500001</v>
      </c>
      <c r="T1606" s="11">
        <f t="shared" si="103"/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6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7">
        <f t="shared" si="100"/>
        <v>1.0069333333333335</v>
      </c>
      <c r="P1607" s="9">
        <f t="shared" si="101"/>
        <v>137.30909090909091</v>
      </c>
      <c r="Q1607" t="s">
        <v>8325</v>
      </c>
      <c r="R1607" t="s">
        <v>8326</v>
      </c>
      <c r="S1607" s="11">
        <f t="shared" si="102"/>
        <v>40747.012881944444</v>
      </c>
      <c r="T1607" s="11">
        <f t="shared" si="103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6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7">
        <f t="shared" si="100"/>
        <v>1.01004125</v>
      </c>
      <c r="P1608" s="9">
        <f t="shared" si="101"/>
        <v>87.829673913043479</v>
      </c>
      <c r="Q1608" t="s">
        <v>8325</v>
      </c>
      <c r="R1608" t="s">
        <v>8326</v>
      </c>
      <c r="S1608" s="11">
        <f t="shared" si="102"/>
        <v>40536.111550925925</v>
      </c>
      <c r="T1608" s="11">
        <f t="shared" si="103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6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7">
        <f t="shared" si="100"/>
        <v>1.4511000000000001</v>
      </c>
      <c r="P1609" s="9">
        <f t="shared" si="101"/>
        <v>70.785365853658533</v>
      </c>
      <c r="Q1609" t="s">
        <v>8325</v>
      </c>
      <c r="R1609" t="s">
        <v>8326</v>
      </c>
      <c r="S1609" s="11">
        <f t="shared" si="102"/>
        <v>41053.80846064815</v>
      </c>
      <c r="T1609" s="11">
        <f t="shared" si="103"/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6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7">
        <f t="shared" si="100"/>
        <v>1.0125</v>
      </c>
      <c r="P1610" s="9">
        <f t="shared" si="101"/>
        <v>52.826086956521742</v>
      </c>
      <c r="Q1610" t="s">
        <v>8325</v>
      </c>
      <c r="R1610" t="s">
        <v>8326</v>
      </c>
      <c r="S1610" s="11">
        <f t="shared" si="102"/>
        <v>41607.83085648148</v>
      </c>
      <c r="T1610" s="11">
        <f t="shared" si="103"/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6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7">
        <f t="shared" si="100"/>
        <v>1.1833333333333333</v>
      </c>
      <c r="P1611" s="9">
        <f t="shared" si="101"/>
        <v>443.75</v>
      </c>
      <c r="Q1611" t="s">
        <v>8325</v>
      </c>
      <c r="R1611" t="s">
        <v>8326</v>
      </c>
      <c r="S1611" s="11">
        <f t="shared" si="102"/>
        <v>40796.001261574071</v>
      </c>
      <c r="T1611" s="11">
        <f t="shared" si="103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6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7">
        <f t="shared" si="100"/>
        <v>2.7185000000000001</v>
      </c>
      <c r="P1612" s="9">
        <f t="shared" si="101"/>
        <v>48.544642857142854</v>
      </c>
      <c r="Q1612" t="s">
        <v>8325</v>
      </c>
      <c r="R1612" t="s">
        <v>8326</v>
      </c>
      <c r="S1612" s="11">
        <f t="shared" si="102"/>
        <v>41228.924884259257</v>
      </c>
      <c r="T1612" s="11">
        <f t="shared" si="103"/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6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7">
        <f t="shared" si="100"/>
        <v>1.25125</v>
      </c>
      <c r="P1613" s="9">
        <f t="shared" si="101"/>
        <v>37.074074074074076</v>
      </c>
      <c r="Q1613" t="s">
        <v>8325</v>
      </c>
      <c r="R1613" t="s">
        <v>8326</v>
      </c>
      <c r="S1613" s="11">
        <f t="shared" si="102"/>
        <v>41409.00037037037</v>
      </c>
      <c r="T1613" s="11">
        <f t="shared" si="103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6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7">
        <f t="shared" si="100"/>
        <v>1.1000000000000001</v>
      </c>
      <c r="P1614" s="9">
        <f t="shared" si="101"/>
        <v>50</v>
      </c>
      <c r="Q1614" t="s">
        <v>8325</v>
      </c>
      <c r="R1614" t="s">
        <v>8326</v>
      </c>
      <c r="S1614" s="11">
        <f t="shared" si="102"/>
        <v>41246.874814814815</v>
      </c>
      <c r="T1614" s="11">
        <f t="shared" si="103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6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7">
        <f t="shared" si="100"/>
        <v>1.0149999999999999</v>
      </c>
      <c r="P1615" s="9">
        <f t="shared" si="101"/>
        <v>39.03846153846154</v>
      </c>
      <c r="Q1615" t="s">
        <v>8325</v>
      </c>
      <c r="R1615" t="s">
        <v>8326</v>
      </c>
      <c r="S1615" s="11">
        <f t="shared" si="102"/>
        <v>41082.069467592592</v>
      </c>
      <c r="T1615" s="11">
        <f t="shared" si="103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7">
        <f t="shared" si="100"/>
        <v>1.0269999999999999</v>
      </c>
      <c r="P1616" s="9">
        <f t="shared" si="101"/>
        <v>66.688311688311686</v>
      </c>
      <c r="Q1616" t="s">
        <v>8325</v>
      </c>
      <c r="R1616" t="s">
        <v>8326</v>
      </c>
      <c r="S1616" s="11">
        <f t="shared" si="102"/>
        <v>41794.981122685182</v>
      </c>
      <c r="T1616" s="11">
        <f t="shared" si="103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6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7">
        <f t="shared" si="100"/>
        <v>1.1412500000000001</v>
      </c>
      <c r="P1617" s="9">
        <f t="shared" si="101"/>
        <v>67.132352941176464</v>
      </c>
      <c r="Q1617" t="s">
        <v>8325</v>
      </c>
      <c r="R1617" t="s">
        <v>8326</v>
      </c>
      <c r="S1617" s="11">
        <f t="shared" si="102"/>
        <v>40845.050879629627</v>
      </c>
      <c r="T1617" s="11">
        <f t="shared" si="103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6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7">
        <f t="shared" si="100"/>
        <v>1.042</v>
      </c>
      <c r="P1618" s="9">
        <f t="shared" si="101"/>
        <v>66.369426751592357</v>
      </c>
      <c r="Q1618" t="s">
        <v>8325</v>
      </c>
      <c r="R1618" t="s">
        <v>8326</v>
      </c>
      <c r="S1618" s="11">
        <f t="shared" si="102"/>
        <v>41194.715520833335</v>
      </c>
      <c r="T1618" s="11">
        <f t="shared" si="103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6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7">
        <f t="shared" si="100"/>
        <v>1.4585714285714286</v>
      </c>
      <c r="P1619" s="9">
        <f t="shared" si="101"/>
        <v>64.620253164556956</v>
      </c>
      <c r="Q1619" t="s">
        <v>8325</v>
      </c>
      <c r="R1619" t="s">
        <v>8326</v>
      </c>
      <c r="S1619" s="11">
        <f t="shared" si="102"/>
        <v>41546.664212962962</v>
      </c>
      <c r="T1619" s="11">
        <f t="shared" si="103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6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7">
        <f t="shared" si="100"/>
        <v>1.0506666666666666</v>
      </c>
      <c r="P1620" s="9">
        <f t="shared" si="101"/>
        <v>58.370370370370374</v>
      </c>
      <c r="Q1620" t="s">
        <v>8325</v>
      </c>
      <c r="R1620" t="s">
        <v>8326</v>
      </c>
      <c r="S1620" s="11">
        <f t="shared" si="102"/>
        <v>41301.654340277775</v>
      </c>
      <c r="T1620" s="11">
        <f t="shared" si="103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6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7">
        <f t="shared" si="100"/>
        <v>1.3333333333333333</v>
      </c>
      <c r="P1621" s="9">
        <f t="shared" si="101"/>
        <v>86.956521739130437</v>
      </c>
      <c r="Q1621" t="s">
        <v>8325</v>
      </c>
      <c r="R1621" t="s">
        <v>8326</v>
      </c>
      <c r="S1621" s="11">
        <f t="shared" si="102"/>
        <v>41876.18618055556</v>
      </c>
      <c r="T1621" s="11">
        <f t="shared" si="103"/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6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7">
        <f t="shared" si="100"/>
        <v>1.1299999999999999</v>
      </c>
      <c r="P1622" s="9">
        <f t="shared" si="101"/>
        <v>66.470588235294116</v>
      </c>
      <c r="Q1622" t="s">
        <v>8325</v>
      </c>
      <c r="R1622" t="s">
        <v>8326</v>
      </c>
      <c r="S1622" s="11">
        <f t="shared" si="102"/>
        <v>41321.339583333334</v>
      </c>
      <c r="T1622" s="11">
        <f t="shared" si="103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6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7">
        <f t="shared" si="100"/>
        <v>1.212</v>
      </c>
      <c r="P1623" s="9">
        <f t="shared" si="101"/>
        <v>163.78378378378378</v>
      </c>
      <c r="Q1623" t="s">
        <v>8325</v>
      </c>
      <c r="R1623" t="s">
        <v>8326</v>
      </c>
      <c r="S1623" s="11">
        <f t="shared" si="102"/>
        <v>41003.60665509259</v>
      </c>
      <c r="T1623" s="11">
        <f t="shared" si="103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6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7">
        <f t="shared" si="100"/>
        <v>1.0172463768115942</v>
      </c>
      <c r="P1624" s="9">
        <f t="shared" si="101"/>
        <v>107.98461538461538</v>
      </c>
      <c r="Q1624" t="s">
        <v>8325</v>
      </c>
      <c r="R1624" t="s">
        <v>8326</v>
      </c>
      <c r="S1624" s="11">
        <f t="shared" si="102"/>
        <v>41950.29483796296</v>
      </c>
      <c r="T1624" s="11">
        <f t="shared" si="103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6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7">
        <f t="shared" si="100"/>
        <v>1.0106666666666666</v>
      </c>
      <c r="P1625" s="9">
        <f t="shared" si="101"/>
        <v>42.111111111111114</v>
      </c>
      <c r="Q1625" t="s">
        <v>8325</v>
      </c>
      <c r="R1625" t="s">
        <v>8326</v>
      </c>
      <c r="S1625" s="11">
        <f t="shared" si="102"/>
        <v>41453.688530092593</v>
      </c>
      <c r="T1625" s="11">
        <f t="shared" si="103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7">
        <f t="shared" si="100"/>
        <v>1.18</v>
      </c>
      <c r="P1626" s="9">
        <f t="shared" si="101"/>
        <v>47.2</v>
      </c>
      <c r="Q1626" t="s">
        <v>8325</v>
      </c>
      <c r="R1626" t="s">
        <v>8326</v>
      </c>
      <c r="S1626" s="11">
        <f t="shared" si="102"/>
        <v>41243.367303240739</v>
      </c>
      <c r="T1626" s="11">
        <f t="shared" si="103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6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7">
        <f t="shared" si="100"/>
        <v>1.5533333333333332</v>
      </c>
      <c r="P1627" s="9">
        <f t="shared" si="101"/>
        <v>112.01923076923077</v>
      </c>
      <c r="Q1627" t="s">
        <v>8325</v>
      </c>
      <c r="R1627" t="s">
        <v>8326</v>
      </c>
      <c r="S1627" s="11">
        <f t="shared" si="102"/>
        <v>41135.699687500004</v>
      </c>
      <c r="T1627" s="11">
        <f t="shared" si="103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6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7">
        <f t="shared" si="100"/>
        <v>1.0118750000000001</v>
      </c>
      <c r="P1628" s="9">
        <f t="shared" si="101"/>
        <v>74.953703703703709</v>
      </c>
      <c r="Q1628" t="s">
        <v>8325</v>
      </c>
      <c r="R1628" t="s">
        <v>8326</v>
      </c>
      <c r="S1628" s="11">
        <f t="shared" si="102"/>
        <v>41579.847997685189</v>
      </c>
      <c r="T1628" s="11">
        <f t="shared" si="103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6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7">
        <f t="shared" si="100"/>
        <v>1.17</v>
      </c>
      <c r="P1629" s="9">
        <f t="shared" si="101"/>
        <v>61.578947368421055</v>
      </c>
      <c r="Q1629" t="s">
        <v>8325</v>
      </c>
      <c r="R1629" t="s">
        <v>8326</v>
      </c>
      <c r="S1629" s="11">
        <f t="shared" si="102"/>
        <v>41205.707048611112</v>
      </c>
      <c r="T1629" s="11">
        <f t="shared" si="103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6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7">
        <f t="shared" si="100"/>
        <v>1.00925</v>
      </c>
      <c r="P1630" s="9">
        <f t="shared" si="101"/>
        <v>45.875</v>
      </c>
      <c r="Q1630" t="s">
        <v>8325</v>
      </c>
      <c r="R1630" t="s">
        <v>8326</v>
      </c>
      <c r="S1630" s="11">
        <f t="shared" si="102"/>
        <v>41774.737060185187</v>
      </c>
      <c r="T1630" s="11">
        <f t="shared" si="103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6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7">
        <f t="shared" si="100"/>
        <v>1.0366666666666666</v>
      </c>
      <c r="P1631" s="9">
        <f t="shared" si="101"/>
        <v>75.853658536585371</v>
      </c>
      <c r="Q1631" t="s">
        <v>8325</v>
      </c>
      <c r="R1631" t="s">
        <v>8326</v>
      </c>
      <c r="S1631" s="11">
        <f t="shared" si="102"/>
        <v>41645.867280092592</v>
      </c>
      <c r="T1631" s="11">
        <f t="shared" si="103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6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7">
        <f t="shared" si="100"/>
        <v>2.6524999999999999</v>
      </c>
      <c r="P1632" s="9">
        <f t="shared" si="101"/>
        <v>84.206349206349202</v>
      </c>
      <c r="Q1632" t="s">
        <v>8325</v>
      </c>
      <c r="R1632" t="s">
        <v>8326</v>
      </c>
      <c r="S1632" s="11">
        <f t="shared" si="102"/>
        <v>40939.837673611109</v>
      </c>
      <c r="T1632" s="11">
        <f t="shared" si="103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6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7">
        <f t="shared" si="100"/>
        <v>1.5590999999999999</v>
      </c>
      <c r="P1633" s="9">
        <f t="shared" si="101"/>
        <v>117.22556390977444</v>
      </c>
      <c r="Q1633" t="s">
        <v>8325</v>
      </c>
      <c r="R1633" t="s">
        <v>8326</v>
      </c>
      <c r="S1633" s="11">
        <f t="shared" si="102"/>
        <v>41164.859502314815</v>
      </c>
      <c r="T1633" s="11">
        <f t="shared" si="103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6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7">
        <f t="shared" si="100"/>
        <v>1.0162500000000001</v>
      </c>
      <c r="P1634" s="9">
        <f t="shared" si="101"/>
        <v>86.489361702127653</v>
      </c>
      <c r="Q1634" t="s">
        <v>8325</v>
      </c>
      <c r="R1634" t="s">
        <v>8326</v>
      </c>
      <c r="S1634" s="11">
        <f t="shared" si="102"/>
        <v>40750.340902777774</v>
      </c>
      <c r="T1634" s="11">
        <f t="shared" si="103"/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6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7">
        <f t="shared" si="100"/>
        <v>1</v>
      </c>
      <c r="P1635" s="9">
        <f t="shared" si="101"/>
        <v>172.41379310344828</v>
      </c>
      <c r="Q1635" t="s">
        <v>8325</v>
      </c>
      <c r="R1635" t="s">
        <v>8326</v>
      </c>
      <c r="S1635" s="11">
        <f t="shared" si="102"/>
        <v>40896.883750000001</v>
      </c>
      <c r="T1635" s="11">
        <f t="shared" si="103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7">
        <f t="shared" si="100"/>
        <v>1.0049999999999999</v>
      </c>
      <c r="P1636" s="9">
        <f t="shared" si="101"/>
        <v>62.8125</v>
      </c>
      <c r="Q1636" t="s">
        <v>8325</v>
      </c>
      <c r="R1636" t="s">
        <v>8326</v>
      </c>
      <c r="S1636" s="11">
        <f t="shared" si="102"/>
        <v>40658.189826388887</v>
      </c>
      <c r="T1636" s="11">
        <f t="shared" si="103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6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7">
        <f t="shared" si="100"/>
        <v>1.2529999999999999</v>
      </c>
      <c r="P1637" s="9">
        <f t="shared" si="101"/>
        <v>67.729729729729726</v>
      </c>
      <c r="Q1637" t="s">
        <v>8325</v>
      </c>
      <c r="R1637" t="s">
        <v>8326</v>
      </c>
      <c r="S1637" s="11">
        <f t="shared" si="102"/>
        <v>42502.868761574078</v>
      </c>
      <c r="T1637" s="11">
        <f t="shared" si="103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6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7">
        <f t="shared" si="100"/>
        <v>1.0355555555555556</v>
      </c>
      <c r="P1638" s="9">
        <f t="shared" si="101"/>
        <v>53.5632183908046</v>
      </c>
      <c r="Q1638" t="s">
        <v>8325</v>
      </c>
      <c r="R1638" t="s">
        <v>8326</v>
      </c>
      <c r="S1638" s="11">
        <f t="shared" si="102"/>
        <v>40663.08666666667</v>
      </c>
      <c r="T1638" s="11">
        <f t="shared" si="103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6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7">
        <f t="shared" si="100"/>
        <v>1.038</v>
      </c>
      <c r="P1639" s="9">
        <f t="shared" si="101"/>
        <v>34.6</v>
      </c>
      <c r="Q1639" t="s">
        <v>8325</v>
      </c>
      <c r="R1639" t="s">
        <v>8326</v>
      </c>
      <c r="S1639" s="11">
        <f t="shared" si="102"/>
        <v>40122.751620370371</v>
      </c>
      <c r="T1639" s="11">
        <f t="shared" si="103"/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6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7">
        <f t="shared" si="100"/>
        <v>1.05</v>
      </c>
      <c r="P1640" s="9">
        <f t="shared" si="101"/>
        <v>38.888888888888886</v>
      </c>
      <c r="Q1640" t="s">
        <v>8325</v>
      </c>
      <c r="R1640" t="s">
        <v>8326</v>
      </c>
      <c r="S1640" s="11">
        <f t="shared" si="102"/>
        <v>41288.68712962963</v>
      </c>
      <c r="T1640" s="11">
        <f t="shared" si="103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6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7">
        <f t="shared" si="100"/>
        <v>1</v>
      </c>
      <c r="P1641" s="9">
        <f t="shared" si="101"/>
        <v>94.736842105263165</v>
      </c>
      <c r="Q1641" t="s">
        <v>8325</v>
      </c>
      <c r="R1641" t="s">
        <v>8326</v>
      </c>
      <c r="S1641" s="11">
        <f t="shared" si="102"/>
        <v>40941.652372685188</v>
      </c>
      <c r="T1641" s="11">
        <f t="shared" si="103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6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7">
        <f t="shared" si="100"/>
        <v>1.6986000000000001</v>
      </c>
      <c r="P1642" s="9">
        <f t="shared" si="101"/>
        <v>39.967058823529413</v>
      </c>
      <c r="Q1642" t="s">
        <v>8325</v>
      </c>
      <c r="R1642" t="s">
        <v>8326</v>
      </c>
      <c r="S1642" s="11">
        <f t="shared" si="102"/>
        <v>40379.23096064815</v>
      </c>
      <c r="T1642" s="11">
        <f t="shared" si="103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6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7">
        <f t="shared" si="100"/>
        <v>1.014</v>
      </c>
      <c r="P1643" s="9">
        <f t="shared" si="101"/>
        <v>97.5</v>
      </c>
      <c r="Q1643" t="s">
        <v>8325</v>
      </c>
      <c r="R1643" t="s">
        <v>8346</v>
      </c>
      <c r="S1643" s="11">
        <f t="shared" si="102"/>
        <v>41962.596574074079</v>
      </c>
      <c r="T1643" s="11">
        <f t="shared" si="103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6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7">
        <f t="shared" si="100"/>
        <v>1</v>
      </c>
      <c r="P1644" s="9">
        <f t="shared" si="101"/>
        <v>42.857142857142854</v>
      </c>
      <c r="Q1644" t="s">
        <v>8325</v>
      </c>
      <c r="R1644" t="s">
        <v>8346</v>
      </c>
      <c r="S1644" s="11">
        <f t="shared" si="102"/>
        <v>40688.024618055555</v>
      </c>
      <c r="T1644" s="11">
        <f t="shared" si="103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6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7">
        <f t="shared" si="100"/>
        <v>1.2470000000000001</v>
      </c>
      <c r="P1645" s="9">
        <f t="shared" si="101"/>
        <v>168.51351351351352</v>
      </c>
      <c r="Q1645" t="s">
        <v>8325</v>
      </c>
      <c r="R1645" t="s">
        <v>8346</v>
      </c>
      <c r="S1645" s="11">
        <f t="shared" si="102"/>
        <v>41146.824212962965</v>
      </c>
      <c r="T1645" s="11">
        <f t="shared" si="103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7">
        <f t="shared" si="100"/>
        <v>1.095</v>
      </c>
      <c r="P1646" s="9">
        <f t="shared" si="101"/>
        <v>85.546875</v>
      </c>
      <c r="Q1646" t="s">
        <v>8325</v>
      </c>
      <c r="R1646" t="s">
        <v>8346</v>
      </c>
      <c r="S1646" s="11">
        <f t="shared" si="102"/>
        <v>41175.05972222222</v>
      </c>
      <c r="T1646" s="11">
        <f t="shared" si="103"/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6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7">
        <f t="shared" si="100"/>
        <v>1.1080000000000001</v>
      </c>
      <c r="P1647" s="9">
        <f t="shared" si="101"/>
        <v>554</v>
      </c>
      <c r="Q1647" t="s">
        <v>8325</v>
      </c>
      <c r="R1647" t="s">
        <v>8346</v>
      </c>
      <c r="S1647" s="11">
        <f t="shared" si="102"/>
        <v>41521.617361111108</v>
      </c>
      <c r="T1647" s="11">
        <f t="shared" si="103"/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6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7">
        <f t="shared" si="100"/>
        <v>1.1020000000000001</v>
      </c>
      <c r="P1648" s="9">
        <f t="shared" si="101"/>
        <v>26.554216867469879</v>
      </c>
      <c r="Q1648" t="s">
        <v>8325</v>
      </c>
      <c r="R1648" t="s">
        <v>8346</v>
      </c>
      <c r="S1648" s="11">
        <f t="shared" si="102"/>
        <v>41833.450266203705</v>
      </c>
      <c r="T1648" s="11">
        <f t="shared" si="103"/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6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7">
        <f t="shared" si="100"/>
        <v>1.0471999999999999</v>
      </c>
      <c r="P1649" s="9">
        <f t="shared" si="101"/>
        <v>113.82608695652173</v>
      </c>
      <c r="Q1649" t="s">
        <v>8325</v>
      </c>
      <c r="R1649" t="s">
        <v>8346</v>
      </c>
      <c r="S1649" s="11">
        <f t="shared" si="102"/>
        <v>41039.409456018519</v>
      </c>
      <c r="T1649" s="11">
        <f t="shared" si="103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6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7">
        <f t="shared" si="100"/>
        <v>1.2526086956521738</v>
      </c>
      <c r="P1650" s="9">
        <f t="shared" si="101"/>
        <v>32.011111111111113</v>
      </c>
      <c r="Q1650" t="s">
        <v>8325</v>
      </c>
      <c r="R1650" t="s">
        <v>8346</v>
      </c>
      <c r="S1650" s="11">
        <f t="shared" si="102"/>
        <v>40592.704652777778</v>
      </c>
      <c r="T1650" s="11">
        <f t="shared" si="103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6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7">
        <f t="shared" si="100"/>
        <v>1.0058763157894737</v>
      </c>
      <c r="P1651" s="9">
        <f t="shared" si="101"/>
        <v>47.189259259259259</v>
      </c>
      <c r="Q1651" t="s">
        <v>8325</v>
      </c>
      <c r="R1651" t="s">
        <v>8346</v>
      </c>
      <c r="S1651" s="11">
        <f t="shared" si="102"/>
        <v>41737.684664351851</v>
      </c>
      <c r="T1651" s="11">
        <f t="shared" si="103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6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7">
        <f t="shared" si="100"/>
        <v>1.4155</v>
      </c>
      <c r="P1652" s="9">
        <f t="shared" si="101"/>
        <v>88.46875</v>
      </c>
      <c r="Q1652" t="s">
        <v>8325</v>
      </c>
      <c r="R1652" t="s">
        <v>8346</v>
      </c>
      <c r="S1652" s="11">
        <f t="shared" si="102"/>
        <v>41526.435613425929</v>
      </c>
      <c r="T1652" s="11">
        <f t="shared" si="103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6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7">
        <f t="shared" si="100"/>
        <v>1.0075000000000001</v>
      </c>
      <c r="P1653" s="9">
        <f t="shared" si="101"/>
        <v>100.75</v>
      </c>
      <c r="Q1653" t="s">
        <v>8325</v>
      </c>
      <c r="R1653" t="s">
        <v>8346</v>
      </c>
      <c r="S1653" s="11">
        <f t="shared" si="102"/>
        <v>40625.900694444441</v>
      </c>
      <c r="T1653" s="11">
        <f t="shared" si="103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6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7">
        <f t="shared" si="100"/>
        <v>1.0066666666666666</v>
      </c>
      <c r="P1654" s="9">
        <f t="shared" si="101"/>
        <v>64.714285714285708</v>
      </c>
      <c r="Q1654" t="s">
        <v>8325</v>
      </c>
      <c r="R1654" t="s">
        <v>8346</v>
      </c>
      <c r="S1654" s="11">
        <f t="shared" si="102"/>
        <v>41572.492974537039</v>
      </c>
      <c r="T1654" s="11">
        <f t="shared" si="103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6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7">
        <f t="shared" si="100"/>
        <v>1.7423040000000001</v>
      </c>
      <c r="P1655" s="9">
        <f t="shared" si="101"/>
        <v>51.854285714285716</v>
      </c>
      <c r="Q1655" t="s">
        <v>8325</v>
      </c>
      <c r="R1655" t="s">
        <v>8346</v>
      </c>
      <c r="S1655" s="11">
        <f t="shared" si="102"/>
        <v>40626.834444444445</v>
      </c>
      <c r="T1655" s="11">
        <f t="shared" si="103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7">
        <f t="shared" si="100"/>
        <v>1.199090909090909</v>
      </c>
      <c r="P1656" s="9">
        <f t="shared" si="101"/>
        <v>38.794117647058826</v>
      </c>
      <c r="Q1656" t="s">
        <v>8325</v>
      </c>
      <c r="R1656" t="s">
        <v>8346</v>
      </c>
      <c r="S1656" s="11">
        <f t="shared" si="102"/>
        <v>40987.890740740739</v>
      </c>
      <c r="T1656" s="11">
        <f t="shared" si="103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6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7">
        <f t="shared" si="100"/>
        <v>1.4286666666666668</v>
      </c>
      <c r="P1657" s="9">
        <f t="shared" si="101"/>
        <v>44.645833333333336</v>
      </c>
      <c r="Q1657" t="s">
        <v>8325</v>
      </c>
      <c r="R1657" t="s">
        <v>8346</v>
      </c>
      <c r="S1657" s="11">
        <f t="shared" si="102"/>
        <v>40974.791898148149</v>
      </c>
      <c r="T1657" s="11">
        <f t="shared" si="103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6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7">
        <f t="shared" si="100"/>
        <v>1.0033493333333334</v>
      </c>
      <c r="P1658" s="9">
        <f t="shared" si="101"/>
        <v>156.77333333333334</v>
      </c>
      <c r="Q1658" t="s">
        <v>8325</v>
      </c>
      <c r="R1658" t="s">
        <v>8346</v>
      </c>
      <c r="S1658" s="11">
        <f t="shared" si="102"/>
        <v>41226.928842592592</v>
      </c>
      <c r="T1658" s="11">
        <f t="shared" si="103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6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7">
        <f t="shared" si="100"/>
        <v>1.0493380000000001</v>
      </c>
      <c r="P1659" s="9">
        <f t="shared" si="101"/>
        <v>118.70339366515837</v>
      </c>
      <c r="Q1659" t="s">
        <v>8325</v>
      </c>
      <c r="R1659" t="s">
        <v>8346</v>
      </c>
      <c r="S1659" s="11">
        <f t="shared" si="102"/>
        <v>41023.782037037039</v>
      </c>
      <c r="T1659" s="11">
        <f t="shared" si="103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6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7">
        <f t="shared" si="100"/>
        <v>1.3223333333333334</v>
      </c>
      <c r="P1660" s="9">
        <f t="shared" si="101"/>
        <v>74.149532710280369</v>
      </c>
      <c r="Q1660" t="s">
        <v>8325</v>
      </c>
      <c r="R1660" t="s">
        <v>8346</v>
      </c>
      <c r="S1660" s="11">
        <f t="shared" si="102"/>
        <v>41223.22184027778</v>
      </c>
      <c r="T1660" s="11">
        <f t="shared" si="103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6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7">
        <f t="shared" si="100"/>
        <v>1.1279999999999999</v>
      </c>
      <c r="P1661" s="9">
        <f t="shared" si="101"/>
        <v>12.533333333333333</v>
      </c>
      <c r="Q1661" t="s">
        <v>8325</v>
      </c>
      <c r="R1661" t="s">
        <v>8346</v>
      </c>
      <c r="S1661" s="11">
        <f t="shared" si="102"/>
        <v>41596.913437499999</v>
      </c>
      <c r="T1661" s="11">
        <f t="shared" si="103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6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7">
        <f t="shared" si="100"/>
        <v>12.5375</v>
      </c>
      <c r="P1662" s="9">
        <f t="shared" si="101"/>
        <v>27.861111111111111</v>
      </c>
      <c r="Q1662" t="s">
        <v>8325</v>
      </c>
      <c r="R1662" t="s">
        <v>8346</v>
      </c>
      <c r="S1662" s="11">
        <f t="shared" si="102"/>
        <v>42459.693865740745</v>
      </c>
      <c r="T1662" s="11">
        <f t="shared" si="103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6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7">
        <f t="shared" si="100"/>
        <v>1.0250632911392406</v>
      </c>
      <c r="P1663" s="9">
        <f t="shared" si="101"/>
        <v>80.178217821782184</v>
      </c>
      <c r="Q1663" t="s">
        <v>8325</v>
      </c>
      <c r="R1663" t="s">
        <v>8346</v>
      </c>
      <c r="S1663" s="11">
        <f t="shared" si="102"/>
        <v>42343.998043981483</v>
      </c>
      <c r="T1663" s="11">
        <f t="shared" si="103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6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7">
        <f t="shared" si="100"/>
        <v>1.026375</v>
      </c>
      <c r="P1664" s="9">
        <f t="shared" si="101"/>
        <v>132.43548387096774</v>
      </c>
      <c r="Q1664" t="s">
        <v>8325</v>
      </c>
      <c r="R1664" t="s">
        <v>8346</v>
      </c>
      <c r="S1664" s="11">
        <f t="shared" si="102"/>
        <v>40848.198333333334</v>
      </c>
      <c r="T1664" s="11">
        <f t="shared" si="103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6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7">
        <f t="shared" si="100"/>
        <v>1.08</v>
      </c>
      <c r="P1665" s="9">
        <f t="shared" si="101"/>
        <v>33.75</v>
      </c>
      <c r="Q1665" t="s">
        <v>8325</v>
      </c>
      <c r="R1665" t="s">
        <v>8346</v>
      </c>
      <c r="S1665" s="11">
        <f t="shared" si="102"/>
        <v>42006.02207175926</v>
      </c>
      <c r="T1665" s="11">
        <f t="shared" si="103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7">
        <f t="shared" si="100"/>
        <v>1.2240879999999998</v>
      </c>
      <c r="P1666" s="9">
        <f t="shared" si="101"/>
        <v>34.384494382022467</v>
      </c>
      <c r="Q1666" t="s">
        <v>8325</v>
      </c>
      <c r="R1666" t="s">
        <v>8346</v>
      </c>
      <c r="S1666" s="11">
        <f t="shared" si="102"/>
        <v>40939.761782407404</v>
      </c>
      <c r="T1666" s="11">
        <f t="shared" si="103"/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6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7">
        <f t="shared" ref="O1667:O1730" si="104">E1667/D1667</f>
        <v>1.1945714285714286</v>
      </c>
      <c r="P1667" s="9">
        <f t="shared" ref="P1667:P1730" si="105">E1667/L1667</f>
        <v>44.956989247311824</v>
      </c>
      <c r="Q1667" t="s">
        <v>8325</v>
      </c>
      <c r="R1667" t="s">
        <v>8346</v>
      </c>
      <c r="S1667" s="11">
        <f t="shared" ref="S1667:S1730" si="106">(((J1667/60)/60)/24)+DATE(1970,1,1)</f>
        <v>40564.649456018517</v>
      </c>
      <c r="T1667" s="11">
        <f t="shared" ref="T1667:T1730" si="107">(((I1667/60)/60)/24)+DATE(1970,1,1)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6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7">
        <f t="shared" si="104"/>
        <v>1.6088</v>
      </c>
      <c r="P1668" s="9">
        <f t="shared" si="105"/>
        <v>41.04081632653061</v>
      </c>
      <c r="Q1668" t="s">
        <v>8325</v>
      </c>
      <c r="R1668" t="s">
        <v>8346</v>
      </c>
      <c r="S1668" s="11">
        <f t="shared" si="106"/>
        <v>41331.253159722226</v>
      </c>
      <c r="T1668" s="11">
        <f t="shared" si="107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6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7">
        <f t="shared" si="104"/>
        <v>1.2685294117647059</v>
      </c>
      <c r="P1669" s="9">
        <f t="shared" si="105"/>
        <v>52.597560975609753</v>
      </c>
      <c r="Q1669" t="s">
        <v>8325</v>
      </c>
      <c r="R1669" t="s">
        <v>8346</v>
      </c>
      <c r="S1669" s="11">
        <f t="shared" si="106"/>
        <v>41682.0705787037</v>
      </c>
      <c r="T1669" s="11">
        <f t="shared" si="107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6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7">
        <f t="shared" si="104"/>
        <v>1.026375</v>
      </c>
      <c r="P1670" s="9">
        <f t="shared" si="105"/>
        <v>70.784482758620683</v>
      </c>
      <c r="Q1670" t="s">
        <v>8325</v>
      </c>
      <c r="R1670" t="s">
        <v>8346</v>
      </c>
      <c r="S1670" s="11">
        <f t="shared" si="106"/>
        <v>40845.14975694444</v>
      </c>
      <c r="T1670" s="11">
        <f t="shared" si="107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6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7">
        <f t="shared" si="104"/>
        <v>1.3975</v>
      </c>
      <c r="P1671" s="9">
        <f t="shared" si="105"/>
        <v>53.75</v>
      </c>
      <c r="Q1671" t="s">
        <v>8325</v>
      </c>
      <c r="R1671" t="s">
        <v>8346</v>
      </c>
      <c r="S1671" s="11">
        <f t="shared" si="106"/>
        <v>42461.885138888887</v>
      </c>
      <c r="T1671" s="11">
        <f t="shared" si="107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6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7">
        <f t="shared" si="104"/>
        <v>1.026</v>
      </c>
      <c r="P1672" s="9">
        <f t="shared" si="105"/>
        <v>44.608695652173914</v>
      </c>
      <c r="Q1672" t="s">
        <v>8325</v>
      </c>
      <c r="R1672" t="s">
        <v>8346</v>
      </c>
      <c r="S1672" s="11">
        <f t="shared" si="106"/>
        <v>40313.930543981485</v>
      </c>
      <c r="T1672" s="11">
        <f t="shared" si="107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6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7">
        <f t="shared" si="104"/>
        <v>1.0067349999999999</v>
      </c>
      <c r="P1673" s="9">
        <f t="shared" si="105"/>
        <v>26.148961038961041</v>
      </c>
      <c r="Q1673" t="s">
        <v>8325</v>
      </c>
      <c r="R1673" t="s">
        <v>8346</v>
      </c>
      <c r="S1673" s="11">
        <f t="shared" si="106"/>
        <v>42553.54414351852</v>
      </c>
      <c r="T1673" s="11">
        <f t="shared" si="107"/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6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7">
        <f t="shared" si="104"/>
        <v>1.1294117647058823</v>
      </c>
      <c r="P1674" s="9">
        <f t="shared" si="105"/>
        <v>39.183673469387756</v>
      </c>
      <c r="Q1674" t="s">
        <v>8325</v>
      </c>
      <c r="R1674" t="s">
        <v>8346</v>
      </c>
      <c r="S1674" s="11">
        <f t="shared" si="106"/>
        <v>41034.656597222223</v>
      </c>
      <c r="T1674" s="11">
        <f t="shared" si="107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6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7">
        <f t="shared" si="104"/>
        <v>1.2809523809523808</v>
      </c>
      <c r="P1675" s="9">
        <f t="shared" si="105"/>
        <v>45.593220338983052</v>
      </c>
      <c r="Q1675" t="s">
        <v>8325</v>
      </c>
      <c r="R1675" t="s">
        <v>8346</v>
      </c>
      <c r="S1675" s="11">
        <f t="shared" si="106"/>
        <v>42039.878379629634</v>
      </c>
      <c r="T1675" s="11">
        <f t="shared" si="107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7">
        <f t="shared" si="104"/>
        <v>2.0169999999999999</v>
      </c>
      <c r="P1676" s="9">
        <f t="shared" si="105"/>
        <v>89.247787610619469</v>
      </c>
      <c r="Q1676" t="s">
        <v>8325</v>
      </c>
      <c r="R1676" t="s">
        <v>8346</v>
      </c>
      <c r="S1676" s="11">
        <f t="shared" si="106"/>
        <v>42569.605393518519</v>
      </c>
      <c r="T1676" s="11">
        <f t="shared" si="107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6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7">
        <f t="shared" si="104"/>
        <v>1.37416</v>
      </c>
      <c r="P1677" s="9">
        <f t="shared" si="105"/>
        <v>40.416470588235299</v>
      </c>
      <c r="Q1677" t="s">
        <v>8325</v>
      </c>
      <c r="R1677" t="s">
        <v>8346</v>
      </c>
      <c r="S1677" s="11">
        <f t="shared" si="106"/>
        <v>40802.733101851853</v>
      </c>
      <c r="T1677" s="11">
        <f t="shared" si="107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6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7">
        <f t="shared" si="104"/>
        <v>1.1533333333333333</v>
      </c>
      <c r="P1678" s="9">
        <f t="shared" si="105"/>
        <v>82.38095238095238</v>
      </c>
      <c r="Q1678" t="s">
        <v>8325</v>
      </c>
      <c r="R1678" t="s">
        <v>8346</v>
      </c>
      <c r="S1678" s="11">
        <f t="shared" si="106"/>
        <v>40973.72623842593</v>
      </c>
      <c r="T1678" s="11">
        <f t="shared" si="107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6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7">
        <f t="shared" si="104"/>
        <v>1.1166666666666667</v>
      </c>
      <c r="P1679" s="9">
        <f t="shared" si="105"/>
        <v>159.52380952380952</v>
      </c>
      <c r="Q1679" t="s">
        <v>8325</v>
      </c>
      <c r="R1679" t="s">
        <v>8346</v>
      </c>
      <c r="S1679" s="11">
        <f t="shared" si="106"/>
        <v>42416.407129629632</v>
      </c>
      <c r="T1679" s="11">
        <f t="shared" si="107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6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7">
        <f t="shared" si="104"/>
        <v>1.1839999999999999</v>
      </c>
      <c r="P1680" s="9">
        <f t="shared" si="105"/>
        <v>36.244897959183675</v>
      </c>
      <c r="Q1680" t="s">
        <v>8325</v>
      </c>
      <c r="R1680" t="s">
        <v>8346</v>
      </c>
      <c r="S1680" s="11">
        <f t="shared" si="106"/>
        <v>41662.854988425926</v>
      </c>
      <c r="T1680" s="11">
        <f t="shared" si="107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6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7">
        <f t="shared" si="104"/>
        <v>1.75</v>
      </c>
      <c r="P1681" s="9">
        <f t="shared" si="105"/>
        <v>62.5</v>
      </c>
      <c r="Q1681" t="s">
        <v>8325</v>
      </c>
      <c r="R1681" t="s">
        <v>8346</v>
      </c>
      <c r="S1681" s="11">
        <f t="shared" si="106"/>
        <v>40723.068807870368</v>
      </c>
      <c r="T1681" s="11">
        <f t="shared" si="107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6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7">
        <f t="shared" si="104"/>
        <v>1.175</v>
      </c>
      <c r="P1682" s="9">
        <f t="shared" si="105"/>
        <v>47</v>
      </c>
      <c r="Q1682" t="s">
        <v>8325</v>
      </c>
      <c r="R1682" t="s">
        <v>8346</v>
      </c>
      <c r="S1682" s="11">
        <f t="shared" si="106"/>
        <v>41802.757719907408</v>
      </c>
      <c r="T1682" s="11">
        <f t="shared" si="107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6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7">
        <f t="shared" si="104"/>
        <v>1.0142212307692309</v>
      </c>
      <c r="P1683" s="9">
        <f t="shared" si="105"/>
        <v>74.575090497737563</v>
      </c>
      <c r="Q1683" t="s">
        <v>8325</v>
      </c>
      <c r="R1683" t="s">
        <v>8347</v>
      </c>
      <c r="S1683" s="11">
        <f t="shared" si="106"/>
        <v>42774.121342592596</v>
      </c>
      <c r="T1683" s="11">
        <f t="shared" si="107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6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7">
        <f t="shared" si="104"/>
        <v>0</v>
      </c>
      <c r="P1684" s="9" t="e">
        <f t="shared" si="105"/>
        <v>#DIV/0!</v>
      </c>
      <c r="Q1684" t="s">
        <v>8325</v>
      </c>
      <c r="R1684" t="s">
        <v>8347</v>
      </c>
      <c r="S1684" s="11">
        <f t="shared" si="106"/>
        <v>42779.21365740741</v>
      </c>
      <c r="T1684" s="11">
        <f t="shared" si="107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6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7">
        <f t="shared" si="104"/>
        <v>0.21714285714285714</v>
      </c>
      <c r="P1685" s="9">
        <f t="shared" si="105"/>
        <v>76</v>
      </c>
      <c r="Q1685" t="s">
        <v>8325</v>
      </c>
      <c r="R1685" t="s">
        <v>8347</v>
      </c>
      <c r="S1685" s="11">
        <f t="shared" si="106"/>
        <v>42808.781689814816</v>
      </c>
      <c r="T1685" s="11">
        <f t="shared" si="107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7">
        <f t="shared" si="104"/>
        <v>1.0912500000000001</v>
      </c>
      <c r="P1686" s="9">
        <f t="shared" si="105"/>
        <v>86.43564356435644</v>
      </c>
      <c r="Q1686" t="s">
        <v>8325</v>
      </c>
      <c r="R1686" t="s">
        <v>8347</v>
      </c>
      <c r="S1686" s="11">
        <f t="shared" si="106"/>
        <v>42783.815289351856</v>
      </c>
      <c r="T1686" s="11">
        <f t="shared" si="107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6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7">
        <f t="shared" si="104"/>
        <v>1.0285714285714285</v>
      </c>
      <c r="P1687" s="9">
        <f t="shared" si="105"/>
        <v>24</v>
      </c>
      <c r="Q1687" t="s">
        <v>8325</v>
      </c>
      <c r="R1687" t="s">
        <v>8347</v>
      </c>
      <c r="S1687" s="11">
        <f t="shared" si="106"/>
        <v>42788.2502662037</v>
      </c>
      <c r="T1687" s="11">
        <f t="shared" si="107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6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7">
        <f t="shared" si="104"/>
        <v>3.5999999999999999E-3</v>
      </c>
      <c r="P1688" s="9">
        <f t="shared" si="105"/>
        <v>18</v>
      </c>
      <c r="Q1688" t="s">
        <v>8325</v>
      </c>
      <c r="R1688" t="s">
        <v>8347</v>
      </c>
      <c r="S1688" s="11">
        <f t="shared" si="106"/>
        <v>42792.843969907408</v>
      </c>
      <c r="T1688" s="11">
        <f t="shared" si="107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6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7">
        <f t="shared" si="104"/>
        <v>0.3125</v>
      </c>
      <c r="P1689" s="9">
        <f t="shared" si="105"/>
        <v>80.128205128205124</v>
      </c>
      <c r="Q1689" t="s">
        <v>8325</v>
      </c>
      <c r="R1689" t="s">
        <v>8347</v>
      </c>
      <c r="S1689" s="11">
        <f t="shared" si="106"/>
        <v>42802.046817129631</v>
      </c>
      <c r="T1689" s="11">
        <f t="shared" si="107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6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7">
        <f t="shared" si="104"/>
        <v>0.443</v>
      </c>
      <c r="P1690" s="9">
        <f t="shared" si="105"/>
        <v>253.14285714285714</v>
      </c>
      <c r="Q1690" t="s">
        <v>8325</v>
      </c>
      <c r="R1690" t="s">
        <v>8347</v>
      </c>
      <c r="S1690" s="11">
        <f t="shared" si="106"/>
        <v>42804.534652777773</v>
      </c>
      <c r="T1690" s="11">
        <f t="shared" si="107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6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7">
        <f t="shared" si="104"/>
        <v>1</v>
      </c>
      <c r="P1691" s="9">
        <f t="shared" si="105"/>
        <v>171.42857142857142</v>
      </c>
      <c r="Q1691" t="s">
        <v>8325</v>
      </c>
      <c r="R1691" t="s">
        <v>8347</v>
      </c>
      <c r="S1691" s="11">
        <f t="shared" si="106"/>
        <v>42780.942476851851</v>
      </c>
      <c r="T1691" s="11">
        <f t="shared" si="107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6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7">
        <f t="shared" si="104"/>
        <v>0.254</v>
      </c>
      <c r="P1692" s="9">
        <f t="shared" si="105"/>
        <v>57.727272727272727</v>
      </c>
      <c r="Q1692" t="s">
        <v>8325</v>
      </c>
      <c r="R1692" t="s">
        <v>8347</v>
      </c>
      <c r="S1692" s="11">
        <f t="shared" si="106"/>
        <v>42801.43104166667</v>
      </c>
      <c r="T1692" s="11">
        <f t="shared" si="107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6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7">
        <f t="shared" si="104"/>
        <v>0.33473333333333333</v>
      </c>
      <c r="P1693" s="9">
        <f t="shared" si="105"/>
        <v>264.26315789473682</v>
      </c>
      <c r="Q1693" t="s">
        <v>8325</v>
      </c>
      <c r="R1693" t="s">
        <v>8347</v>
      </c>
      <c r="S1693" s="11">
        <f t="shared" si="106"/>
        <v>42795.701481481476</v>
      </c>
      <c r="T1693" s="11">
        <f t="shared" si="107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6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7">
        <f t="shared" si="104"/>
        <v>0.47799999999999998</v>
      </c>
      <c r="P1694" s="9">
        <f t="shared" si="105"/>
        <v>159.33333333333334</v>
      </c>
      <c r="Q1694" t="s">
        <v>8325</v>
      </c>
      <c r="R1694" t="s">
        <v>8347</v>
      </c>
      <c r="S1694" s="11">
        <f t="shared" si="106"/>
        <v>42788.151238425926</v>
      </c>
      <c r="T1694" s="11">
        <f t="shared" si="107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6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7">
        <f t="shared" si="104"/>
        <v>9.3333333333333338E-2</v>
      </c>
      <c r="P1695" s="9">
        <f t="shared" si="105"/>
        <v>35</v>
      </c>
      <c r="Q1695" t="s">
        <v>8325</v>
      </c>
      <c r="R1695" t="s">
        <v>8347</v>
      </c>
      <c r="S1695" s="11">
        <f t="shared" si="106"/>
        <v>42803.920277777783</v>
      </c>
      <c r="T1695" s="11">
        <f t="shared" si="107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7">
        <f t="shared" si="104"/>
        <v>5.0000000000000001E-4</v>
      </c>
      <c r="P1696" s="9">
        <f t="shared" si="105"/>
        <v>5</v>
      </c>
      <c r="Q1696" t="s">
        <v>8325</v>
      </c>
      <c r="R1696" t="s">
        <v>8347</v>
      </c>
      <c r="S1696" s="11">
        <f t="shared" si="106"/>
        <v>42791.669837962967</v>
      </c>
      <c r="T1696" s="11">
        <f t="shared" si="107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6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7">
        <f t="shared" si="104"/>
        <v>0.11708333333333333</v>
      </c>
      <c r="P1697" s="9">
        <f t="shared" si="105"/>
        <v>61.086956521739133</v>
      </c>
      <c r="Q1697" t="s">
        <v>8325</v>
      </c>
      <c r="R1697" t="s">
        <v>8347</v>
      </c>
      <c r="S1697" s="11">
        <f t="shared" si="106"/>
        <v>42801.031412037039</v>
      </c>
      <c r="T1697" s="11">
        <f t="shared" si="107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6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7">
        <f t="shared" si="104"/>
        <v>0</v>
      </c>
      <c r="P1698" s="9" t="e">
        <f t="shared" si="105"/>
        <v>#DIV/0!</v>
      </c>
      <c r="Q1698" t="s">
        <v>8325</v>
      </c>
      <c r="R1698" t="s">
        <v>8347</v>
      </c>
      <c r="S1698" s="11">
        <f t="shared" si="106"/>
        <v>42796.069571759261</v>
      </c>
      <c r="T1698" s="11">
        <f t="shared" si="107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6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7">
        <f t="shared" si="104"/>
        <v>0.20208000000000001</v>
      </c>
      <c r="P1699" s="9">
        <f t="shared" si="105"/>
        <v>114.81818181818181</v>
      </c>
      <c r="Q1699" t="s">
        <v>8325</v>
      </c>
      <c r="R1699" t="s">
        <v>8347</v>
      </c>
      <c r="S1699" s="11">
        <f t="shared" si="106"/>
        <v>42805.032962962956</v>
      </c>
      <c r="T1699" s="11">
        <f t="shared" si="107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6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7">
        <f t="shared" si="104"/>
        <v>0</v>
      </c>
      <c r="P1700" s="9" t="e">
        <f t="shared" si="105"/>
        <v>#DIV/0!</v>
      </c>
      <c r="Q1700" t="s">
        <v>8325</v>
      </c>
      <c r="R1700" t="s">
        <v>8347</v>
      </c>
      <c r="S1700" s="11">
        <f t="shared" si="106"/>
        <v>42796.207870370374</v>
      </c>
      <c r="T1700" s="11">
        <f t="shared" si="107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6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7">
        <f t="shared" si="104"/>
        <v>4.2311459353574929E-2</v>
      </c>
      <c r="P1701" s="9">
        <f t="shared" si="105"/>
        <v>54</v>
      </c>
      <c r="Q1701" t="s">
        <v>8325</v>
      </c>
      <c r="R1701" t="s">
        <v>8347</v>
      </c>
      <c r="S1701" s="11">
        <f t="shared" si="106"/>
        <v>42806.863946759258</v>
      </c>
      <c r="T1701" s="11">
        <f t="shared" si="107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6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7">
        <f t="shared" si="104"/>
        <v>0.2606</v>
      </c>
      <c r="P1702" s="9">
        <f t="shared" si="105"/>
        <v>65.974683544303801</v>
      </c>
      <c r="Q1702" t="s">
        <v>8325</v>
      </c>
      <c r="R1702" t="s">
        <v>8347</v>
      </c>
      <c r="S1702" s="11">
        <f t="shared" si="106"/>
        <v>42796.071643518517</v>
      </c>
      <c r="T1702" s="11">
        <f t="shared" si="107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6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7">
        <f t="shared" si="104"/>
        <v>1.9801980198019802E-3</v>
      </c>
      <c r="P1703" s="9">
        <f t="shared" si="105"/>
        <v>5</v>
      </c>
      <c r="Q1703" t="s">
        <v>8325</v>
      </c>
      <c r="R1703" t="s">
        <v>8347</v>
      </c>
      <c r="S1703" s="11">
        <f t="shared" si="106"/>
        <v>41989.664409722223</v>
      </c>
      <c r="T1703" s="11">
        <f t="shared" si="107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6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7">
        <f t="shared" si="104"/>
        <v>6.0606060606060605E-5</v>
      </c>
      <c r="P1704" s="9">
        <f t="shared" si="105"/>
        <v>1</v>
      </c>
      <c r="Q1704" t="s">
        <v>8325</v>
      </c>
      <c r="R1704" t="s">
        <v>8347</v>
      </c>
      <c r="S1704" s="11">
        <f t="shared" si="106"/>
        <v>42063.869791666672</v>
      </c>
      <c r="T1704" s="11">
        <f t="shared" si="107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6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7">
        <f t="shared" si="104"/>
        <v>1.0200000000000001E-2</v>
      </c>
      <c r="P1705" s="9">
        <f t="shared" si="105"/>
        <v>25.5</v>
      </c>
      <c r="Q1705" t="s">
        <v>8325</v>
      </c>
      <c r="R1705" t="s">
        <v>8347</v>
      </c>
      <c r="S1705" s="11">
        <f t="shared" si="106"/>
        <v>42187.281678240746</v>
      </c>
      <c r="T1705" s="11">
        <f t="shared" si="107"/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7">
        <f t="shared" si="104"/>
        <v>0.65100000000000002</v>
      </c>
      <c r="P1706" s="9">
        <f t="shared" si="105"/>
        <v>118.36363636363636</v>
      </c>
      <c r="Q1706" t="s">
        <v>8325</v>
      </c>
      <c r="R1706" t="s">
        <v>8347</v>
      </c>
      <c r="S1706" s="11">
        <f t="shared" si="106"/>
        <v>42021.139733796299</v>
      </c>
      <c r="T1706" s="11">
        <f t="shared" si="107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6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7">
        <f t="shared" si="104"/>
        <v>0</v>
      </c>
      <c r="P1707" s="9" t="e">
        <f t="shared" si="105"/>
        <v>#DIV/0!</v>
      </c>
      <c r="Q1707" t="s">
        <v>8325</v>
      </c>
      <c r="R1707" t="s">
        <v>8347</v>
      </c>
      <c r="S1707" s="11">
        <f t="shared" si="106"/>
        <v>42245.016736111109</v>
      </c>
      <c r="T1707" s="11">
        <f t="shared" si="107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6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7">
        <f t="shared" si="104"/>
        <v>0</v>
      </c>
      <c r="P1708" s="9" t="e">
        <f t="shared" si="105"/>
        <v>#DIV/0!</v>
      </c>
      <c r="Q1708" t="s">
        <v>8325</v>
      </c>
      <c r="R1708" t="s">
        <v>8347</v>
      </c>
      <c r="S1708" s="11">
        <f t="shared" si="106"/>
        <v>42179.306388888886</v>
      </c>
      <c r="T1708" s="11">
        <f t="shared" si="107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6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7">
        <f t="shared" si="104"/>
        <v>9.74E-2</v>
      </c>
      <c r="P1709" s="9">
        <f t="shared" si="105"/>
        <v>54.111111111111114</v>
      </c>
      <c r="Q1709" t="s">
        <v>8325</v>
      </c>
      <c r="R1709" t="s">
        <v>8347</v>
      </c>
      <c r="S1709" s="11">
        <f t="shared" si="106"/>
        <v>42427.721006944441</v>
      </c>
      <c r="T1709" s="11">
        <f t="shared" si="107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6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7">
        <f t="shared" si="104"/>
        <v>0</v>
      </c>
      <c r="P1710" s="9" t="e">
        <f t="shared" si="105"/>
        <v>#DIV/0!</v>
      </c>
      <c r="Q1710" t="s">
        <v>8325</v>
      </c>
      <c r="R1710" t="s">
        <v>8347</v>
      </c>
      <c r="S1710" s="11">
        <f t="shared" si="106"/>
        <v>42451.866967592592</v>
      </c>
      <c r="T1710" s="11">
        <f t="shared" si="107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6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7">
        <f t="shared" si="104"/>
        <v>4.8571428571428571E-2</v>
      </c>
      <c r="P1711" s="9">
        <f t="shared" si="105"/>
        <v>21.25</v>
      </c>
      <c r="Q1711" t="s">
        <v>8325</v>
      </c>
      <c r="R1711" t="s">
        <v>8347</v>
      </c>
      <c r="S1711" s="11">
        <f t="shared" si="106"/>
        <v>41841.56381944444</v>
      </c>
      <c r="T1711" s="11">
        <f t="shared" si="107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6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7">
        <f t="shared" si="104"/>
        <v>6.7999999999999996E-3</v>
      </c>
      <c r="P1712" s="9">
        <f t="shared" si="105"/>
        <v>34</v>
      </c>
      <c r="Q1712" t="s">
        <v>8325</v>
      </c>
      <c r="R1712" t="s">
        <v>8347</v>
      </c>
      <c r="S1712" s="11">
        <f t="shared" si="106"/>
        <v>42341.59129629629</v>
      </c>
      <c r="T1712" s="11">
        <f t="shared" si="107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6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7">
        <f t="shared" si="104"/>
        <v>0.105</v>
      </c>
      <c r="P1713" s="9">
        <f t="shared" si="105"/>
        <v>525</v>
      </c>
      <c r="Q1713" t="s">
        <v>8325</v>
      </c>
      <c r="R1713" t="s">
        <v>8347</v>
      </c>
      <c r="S1713" s="11">
        <f t="shared" si="106"/>
        <v>41852.646226851852</v>
      </c>
      <c r="T1713" s="11">
        <f t="shared" si="107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6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7">
        <f t="shared" si="104"/>
        <v>0</v>
      </c>
      <c r="P1714" s="9" t="e">
        <f t="shared" si="105"/>
        <v>#DIV/0!</v>
      </c>
      <c r="Q1714" t="s">
        <v>8325</v>
      </c>
      <c r="R1714" t="s">
        <v>8347</v>
      </c>
      <c r="S1714" s="11">
        <f t="shared" si="106"/>
        <v>42125.913807870369</v>
      </c>
      <c r="T1714" s="11">
        <f t="shared" si="107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6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7">
        <f t="shared" si="104"/>
        <v>1.6666666666666666E-2</v>
      </c>
      <c r="P1715" s="9">
        <f t="shared" si="105"/>
        <v>50</v>
      </c>
      <c r="Q1715" t="s">
        <v>8325</v>
      </c>
      <c r="R1715" t="s">
        <v>8347</v>
      </c>
      <c r="S1715" s="11">
        <f t="shared" si="106"/>
        <v>41887.801064814819</v>
      </c>
      <c r="T1715" s="11">
        <f t="shared" si="107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7">
        <f t="shared" si="104"/>
        <v>7.868E-2</v>
      </c>
      <c r="P1716" s="9">
        <f t="shared" si="105"/>
        <v>115.70588235294117</v>
      </c>
      <c r="Q1716" t="s">
        <v>8325</v>
      </c>
      <c r="R1716" t="s">
        <v>8347</v>
      </c>
      <c r="S1716" s="11">
        <f t="shared" si="106"/>
        <v>42095.918530092589</v>
      </c>
      <c r="T1716" s="11">
        <f t="shared" si="107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6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7">
        <f t="shared" si="104"/>
        <v>2.2000000000000001E-3</v>
      </c>
      <c r="P1717" s="9">
        <f t="shared" si="105"/>
        <v>5.5</v>
      </c>
      <c r="Q1717" t="s">
        <v>8325</v>
      </c>
      <c r="R1717" t="s">
        <v>8347</v>
      </c>
      <c r="S1717" s="11">
        <f t="shared" si="106"/>
        <v>42064.217418981483</v>
      </c>
      <c r="T1717" s="11">
        <f t="shared" si="107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6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7">
        <f t="shared" si="104"/>
        <v>7.4999999999999997E-2</v>
      </c>
      <c r="P1718" s="9">
        <f t="shared" si="105"/>
        <v>50</v>
      </c>
      <c r="Q1718" t="s">
        <v>8325</v>
      </c>
      <c r="R1718" t="s">
        <v>8347</v>
      </c>
      <c r="S1718" s="11">
        <f t="shared" si="106"/>
        <v>42673.577534722222</v>
      </c>
      <c r="T1718" s="11">
        <f t="shared" si="107"/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6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7">
        <f t="shared" si="104"/>
        <v>0.42725880551301687</v>
      </c>
      <c r="P1719" s="9">
        <f t="shared" si="105"/>
        <v>34.024390243902438</v>
      </c>
      <c r="Q1719" t="s">
        <v>8325</v>
      </c>
      <c r="R1719" t="s">
        <v>8347</v>
      </c>
      <c r="S1719" s="11">
        <f t="shared" si="106"/>
        <v>42460.98192129629</v>
      </c>
      <c r="T1719" s="11">
        <f t="shared" si="107"/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6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7">
        <f t="shared" si="104"/>
        <v>2.142857142857143E-3</v>
      </c>
      <c r="P1720" s="9">
        <f t="shared" si="105"/>
        <v>37.5</v>
      </c>
      <c r="Q1720" t="s">
        <v>8325</v>
      </c>
      <c r="R1720" t="s">
        <v>8347</v>
      </c>
      <c r="S1720" s="11">
        <f t="shared" si="106"/>
        <v>42460.610520833332</v>
      </c>
      <c r="T1720" s="11">
        <f t="shared" si="107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6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7">
        <f t="shared" si="104"/>
        <v>8.7500000000000008E-3</v>
      </c>
      <c r="P1721" s="9">
        <f t="shared" si="105"/>
        <v>11.666666666666666</v>
      </c>
      <c r="Q1721" t="s">
        <v>8325</v>
      </c>
      <c r="R1721" t="s">
        <v>8347</v>
      </c>
      <c r="S1721" s="11">
        <f t="shared" si="106"/>
        <v>41869.534618055557</v>
      </c>
      <c r="T1721" s="11">
        <f t="shared" si="107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6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7">
        <f t="shared" si="104"/>
        <v>5.6250000000000001E-2</v>
      </c>
      <c r="P1722" s="9">
        <f t="shared" si="105"/>
        <v>28.125</v>
      </c>
      <c r="Q1722" t="s">
        <v>8325</v>
      </c>
      <c r="R1722" t="s">
        <v>8347</v>
      </c>
      <c r="S1722" s="11">
        <f t="shared" si="106"/>
        <v>41922.783229166671</v>
      </c>
      <c r="T1722" s="11">
        <f t="shared" si="107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6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7">
        <f t="shared" si="104"/>
        <v>0</v>
      </c>
      <c r="P1723" s="9" t="e">
        <f t="shared" si="105"/>
        <v>#DIV/0!</v>
      </c>
      <c r="Q1723" t="s">
        <v>8325</v>
      </c>
      <c r="R1723" t="s">
        <v>8347</v>
      </c>
      <c r="S1723" s="11">
        <f t="shared" si="106"/>
        <v>42319.461377314816</v>
      </c>
      <c r="T1723" s="11">
        <f t="shared" si="107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6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7">
        <f t="shared" si="104"/>
        <v>3.4722222222222224E-4</v>
      </c>
      <c r="P1724" s="9">
        <f t="shared" si="105"/>
        <v>1</v>
      </c>
      <c r="Q1724" t="s">
        <v>8325</v>
      </c>
      <c r="R1724" t="s">
        <v>8347</v>
      </c>
      <c r="S1724" s="11">
        <f t="shared" si="106"/>
        <v>42425.960983796293</v>
      </c>
      <c r="T1724" s="11">
        <f t="shared" si="107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6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7">
        <f t="shared" si="104"/>
        <v>6.5000000000000002E-2</v>
      </c>
      <c r="P1725" s="9">
        <f t="shared" si="105"/>
        <v>216.66666666666666</v>
      </c>
      <c r="Q1725" t="s">
        <v>8325</v>
      </c>
      <c r="R1725" t="s">
        <v>8347</v>
      </c>
      <c r="S1725" s="11">
        <f t="shared" si="106"/>
        <v>42129.82540509259</v>
      </c>
      <c r="T1725" s="11">
        <f t="shared" si="107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7">
        <f t="shared" si="104"/>
        <v>5.8333333333333336E-3</v>
      </c>
      <c r="P1726" s="9">
        <f t="shared" si="105"/>
        <v>8.75</v>
      </c>
      <c r="Q1726" t="s">
        <v>8325</v>
      </c>
      <c r="R1726" t="s">
        <v>8347</v>
      </c>
      <c r="S1726" s="11">
        <f t="shared" si="106"/>
        <v>41912.932430555556</v>
      </c>
      <c r="T1726" s="11">
        <f t="shared" si="107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6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7">
        <f t="shared" si="104"/>
        <v>0.10181818181818182</v>
      </c>
      <c r="P1727" s="9">
        <f t="shared" si="105"/>
        <v>62.222222222222221</v>
      </c>
      <c r="Q1727" t="s">
        <v>8325</v>
      </c>
      <c r="R1727" t="s">
        <v>8347</v>
      </c>
      <c r="S1727" s="11">
        <f t="shared" si="106"/>
        <v>41845.968159722222</v>
      </c>
      <c r="T1727" s="11">
        <f t="shared" si="107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6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7">
        <f t="shared" si="104"/>
        <v>0.33784615384615385</v>
      </c>
      <c r="P1728" s="9">
        <f t="shared" si="105"/>
        <v>137.25</v>
      </c>
      <c r="Q1728" t="s">
        <v>8325</v>
      </c>
      <c r="R1728" t="s">
        <v>8347</v>
      </c>
      <c r="S1728" s="11">
        <f t="shared" si="106"/>
        <v>41788.919722222221</v>
      </c>
      <c r="T1728" s="11">
        <f t="shared" si="107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6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7">
        <f t="shared" si="104"/>
        <v>3.3333333333333332E-4</v>
      </c>
      <c r="P1729" s="9">
        <f t="shared" si="105"/>
        <v>1</v>
      </c>
      <c r="Q1729" t="s">
        <v>8325</v>
      </c>
      <c r="R1729" t="s">
        <v>8347</v>
      </c>
      <c r="S1729" s="11">
        <f t="shared" si="106"/>
        <v>42044.927974537044</v>
      </c>
      <c r="T1729" s="11">
        <f t="shared" si="107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6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7">
        <f t="shared" si="104"/>
        <v>0.68400000000000005</v>
      </c>
      <c r="P1730" s="9">
        <f t="shared" si="105"/>
        <v>122.14285714285714</v>
      </c>
      <c r="Q1730" t="s">
        <v>8325</v>
      </c>
      <c r="R1730" t="s">
        <v>8347</v>
      </c>
      <c r="S1730" s="11">
        <f t="shared" si="106"/>
        <v>42268.625856481478</v>
      </c>
      <c r="T1730" s="11">
        <f t="shared" si="107"/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6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7">
        <f t="shared" ref="O1731:O1794" si="108">E1731/D1731</f>
        <v>0</v>
      </c>
      <c r="P1731" s="9" t="e">
        <f t="shared" ref="P1731:P1794" si="109">E1731/L1731</f>
        <v>#DIV/0!</v>
      </c>
      <c r="Q1731" t="s">
        <v>8325</v>
      </c>
      <c r="R1731" t="s">
        <v>8347</v>
      </c>
      <c r="S1731" s="11">
        <f t="shared" ref="S1731:S1794" si="110">(((J1731/60)/60)/24)+DATE(1970,1,1)</f>
        <v>42471.052152777775</v>
      </c>
      <c r="T1731" s="11">
        <f t="shared" ref="T1731:T1794" si="111">(((I1731/60)/60)/24)+DATE(1970,1,1)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6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7">
        <f t="shared" si="108"/>
        <v>0</v>
      </c>
      <c r="P1732" s="9" t="e">
        <f t="shared" si="109"/>
        <v>#DIV/0!</v>
      </c>
      <c r="Q1732" t="s">
        <v>8325</v>
      </c>
      <c r="R1732" t="s">
        <v>8347</v>
      </c>
      <c r="S1732" s="11">
        <f t="shared" si="110"/>
        <v>42272.087766203709</v>
      </c>
      <c r="T1732" s="11">
        <f t="shared" si="111"/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6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7">
        <f t="shared" si="108"/>
        <v>0</v>
      </c>
      <c r="P1733" s="9" t="e">
        <f t="shared" si="109"/>
        <v>#DIV/0!</v>
      </c>
      <c r="Q1733" t="s">
        <v>8325</v>
      </c>
      <c r="R1733" t="s">
        <v>8347</v>
      </c>
      <c r="S1733" s="11">
        <f t="shared" si="110"/>
        <v>42152.906851851847</v>
      </c>
      <c r="T1733" s="11">
        <f t="shared" si="111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6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7">
        <f t="shared" si="108"/>
        <v>0</v>
      </c>
      <c r="P1734" s="9" t="e">
        <f t="shared" si="109"/>
        <v>#DIV/0!</v>
      </c>
      <c r="Q1734" t="s">
        <v>8325</v>
      </c>
      <c r="R1734" t="s">
        <v>8347</v>
      </c>
      <c r="S1734" s="11">
        <f t="shared" si="110"/>
        <v>42325.683807870373</v>
      </c>
      <c r="T1734" s="11">
        <f t="shared" si="111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6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7">
        <f t="shared" si="108"/>
        <v>0</v>
      </c>
      <c r="P1735" s="9" t="e">
        <f t="shared" si="109"/>
        <v>#DIV/0!</v>
      </c>
      <c r="Q1735" t="s">
        <v>8325</v>
      </c>
      <c r="R1735" t="s">
        <v>8347</v>
      </c>
      <c r="S1735" s="11">
        <f t="shared" si="110"/>
        <v>42614.675625000003</v>
      </c>
      <c r="T1735" s="11">
        <f t="shared" si="111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7">
        <f t="shared" si="108"/>
        <v>2.2222222222222223E-4</v>
      </c>
      <c r="P1736" s="9">
        <f t="shared" si="109"/>
        <v>1</v>
      </c>
      <c r="Q1736" t="s">
        <v>8325</v>
      </c>
      <c r="R1736" t="s">
        <v>8347</v>
      </c>
      <c r="S1736" s="11">
        <f t="shared" si="110"/>
        <v>42102.036527777775</v>
      </c>
      <c r="T1736" s="11">
        <f t="shared" si="111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6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7">
        <f t="shared" si="108"/>
        <v>0.11</v>
      </c>
      <c r="P1737" s="9">
        <f t="shared" si="109"/>
        <v>55</v>
      </c>
      <c r="Q1737" t="s">
        <v>8325</v>
      </c>
      <c r="R1737" t="s">
        <v>8347</v>
      </c>
      <c r="S1737" s="11">
        <f t="shared" si="110"/>
        <v>42559.814178240747</v>
      </c>
      <c r="T1737" s="11">
        <f t="shared" si="111"/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6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7">
        <f t="shared" si="108"/>
        <v>7.3333333333333332E-3</v>
      </c>
      <c r="P1738" s="9">
        <f t="shared" si="109"/>
        <v>22</v>
      </c>
      <c r="Q1738" t="s">
        <v>8325</v>
      </c>
      <c r="R1738" t="s">
        <v>8347</v>
      </c>
      <c r="S1738" s="11">
        <f t="shared" si="110"/>
        <v>42286.861493055556</v>
      </c>
      <c r="T1738" s="11">
        <f t="shared" si="111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6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7">
        <f t="shared" si="108"/>
        <v>0.21249999999999999</v>
      </c>
      <c r="P1739" s="9">
        <f t="shared" si="109"/>
        <v>56.666666666666664</v>
      </c>
      <c r="Q1739" t="s">
        <v>8325</v>
      </c>
      <c r="R1739" t="s">
        <v>8347</v>
      </c>
      <c r="S1739" s="11">
        <f t="shared" si="110"/>
        <v>42175.948981481488</v>
      </c>
      <c r="T1739" s="11">
        <f t="shared" si="111"/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6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7">
        <f t="shared" si="108"/>
        <v>4.0000000000000001E-3</v>
      </c>
      <c r="P1740" s="9">
        <f t="shared" si="109"/>
        <v>20</v>
      </c>
      <c r="Q1740" t="s">
        <v>8325</v>
      </c>
      <c r="R1740" t="s">
        <v>8347</v>
      </c>
      <c r="S1740" s="11">
        <f t="shared" si="110"/>
        <v>41884.874328703707</v>
      </c>
      <c r="T1740" s="11">
        <f t="shared" si="111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6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7">
        <f t="shared" si="108"/>
        <v>1E-3</v>
      </c>
      <c r="P1741" s="9">
        <f t="shared" si="109"/>
        <v>1</v>
      </c>
      <c r="Q1741" t="s">
        <v>8325</v>
      </c>
      <c r="R1741" t="s">
        <v>8347</v>
      </c>
      <c r="S1741" s="11">
        <f t="shared" si="110"/>
        <v>42435.874212962968</v>
      </c>
      <c r="T1741" s="11">
        <f t="shared" si="111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6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7">
        <f t="shared" si="108"/>
        <v>0</v>
      </c>
      <c r="P1742" s="9" t="e">
        <f t="shared" si="109"/>
        <v>#DIV/0!</v>
      </c>
      <c r="Q1742" t="s">
        <v>8325</v>
      </c>
      <c r="R1742" t="s">
        <v>8347</v>
      </c>
      <c r="S1742" s="11">
        <f t="shared" si="110"/>
        <v>42171.817384259266</v>
      </c>
      <c r="T1742" s="11">
        <f t="shared" si="111"/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6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7">
        <f t="shared" si="108"/>
        <v>1.1083333333333334</v>
      </c>
      <c r="P1743" s="9">
        <f t="shared" si="109"/>
        <v>25.576923076923077</v>
      </c>
      <c r="Q1743" t="s">
        <v>8338</v>
      </c>
      <c r="R1743" t="s">
        <v>8339</v>
      </c>
      <c r="S1743" s="11">
        <f t="shared" si="110"/>
        <v>42120.628136574072</v>
      </c>
      <c r="T1743" s="11">
        <f t="shared" si="111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6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7">
        <f t="shared" si="108"/>
        <v>1.0874999999999999</v>
      </c>
      <c r="P1744" s="9">
        <f t="shared" si="109"/>
        <v>63.970588235294116</v>
      </c>
      <c r="Q1744" t="s">
        <v>8338</v>
      </c>
      <c r="R1744" t="s">
        <v>8339</v>
      </c>
      <c r="S1744" s="11">
        <f t="shared" si="110"/>
        <v>42710.876967592587</v>
      </c>
      <c r="T1744" s="11">
        <f t="shared" si="111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6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7">
        <f t="shared" si="108"/>
        <v>1.0041666666666667</v>
      </c>
      <c r="P1745" s="9">
        <f t="shared" si="109"/>
        <v>89.925373134328353</v>
      </c>
      <c r="Q1745" t="s">
        <v>8338</v>
      </c>
      <c r="R1745" t="s">
        <v>8339</v>
      </c>
      <c r="S1745" s="11">
        <f t="shared" si="110"/>
        <v>42586.925636574073</v>
      </c>
      <c r="T1745" s="11">
        <f t="shared" si="111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7">
        <f t="shared" si="108"/>
        <v>1.1845454545454546</v>
      </c>
      <c r="P1746" s="9">
        <f t="shared" si="109"/>
        <v>93.071428571428569</v>
      </c>
      <c r="Q1746" t="s">
        <v>8338</v>
      </c>
      <c r="R1746" t="s">
        <v>8339</v>
      </c>
      <c r="S1746" s="11">
        <f t="shared" si="110"/>
        <v>42026.605057870373</v>
      </c>
      <c r="T1746" s="11">
        <f t="shared" si="111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6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7">
        <f t="shared" si="108"/>
        <v>1.1401428571428571</v>
      </c>
      <c r="P1747" s="9">
        <f t="shared" si="109"/>
        <v>89.674157303370791</v>
      </c>
      <c r="Q1747" t="s">
        <v>8338</v>
      </c>
      <c r="R1747" t="s">
        <v>8339</v>
      </c>
      <c r="S1747" s="11">
        <f t="shared" si="110"/>
        <v>42690.259699074071</v>
      </c>
      <c r="T1747" s="11">
        <f t="shared" si="111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6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7">
        <f t="shared" si="108"/>
        <v>1.4810000000000001</v>
      </c>
      <c r="P1748" s="9">
        <f t="shared" si="109"/>
        <v>207.61682242990653</v>
      </c>
      <c r="Q1748" t="s">
        <v>8338</v>
      </c>
      <c r="R1748" t="s">
        <v>8339</v>
      </c>
      <c r="S1748" s="11">
        <f t="shared" si="110"/>
        <v>42668.176701388889</v>
      </c>
      <c r="T1748" s="11">
        <f t="shared" si="111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6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7">
        <f t="shared" si="108"/>
        <v>1.0495555555555556</v>
      </c>
      <c r="P1749" s="9">
        <f t="shared" si="109"/>
        <v>59.408805031446541</v>
      </c>
      <c r="Q1749" t="s">
        <v>8338</v>
      </c>
      <c r="R1749" t="s">
        <v>8339</v>
      </c>
      <c r="S1749" s="11">
        <f t="shared" si="110"/>
        <v>42292.435532407413</v>
      </c>
      <c r="T1749" s="11">
        <f t="shared" si="111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6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7">
        <f t="shared" si="108"/>
        <v>1.29948</v>
      </c>
      <c r="P1750" s="9">
        <f t="shared" si="109"/>
        <v>358.97237569060775</v>
      </c>
      <c r="Q1750" t="s">
        <v>8338</v>
      </c>
      <c r="R1750" t="s">
        <v>8339</v>
      </c>
      <c r="S1750" s="11">
        <f t="shared" si="110"/>
        <v>42219.950729166667</v>
      </c>
      <c r="T1750" s="11">
        <f t="shared" si="111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6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7">
        <f t="shared" si="108"/>
        <v>1.2348756218905472</v>
      </c>
      <c r="P1751" s="9">
        <f t="shared" si="109"/>
        <v>94.736641221374043</v>
      </c>
      <c r="Q1751" t="s">
        <v>8338</v>
      </c>
      <c r="R1751" t="s">
        <v>8339</v>
      </c>
      <c r="S1751" s="11">
        <f t="shared" si="110"/>
        <v>42758.975937499999</v>
      </c>
      <c r="T1751" s="11">
        <f t="shared" si="111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6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7">
        <f t="shared" si="108"/>
        <v>2.0162</v>
      </c>
      <c r="P1752" s="9">
        <f t="shared" si="109"/>
        <v>80.647999999999996</v>
      </c>
      <c r="Q1752" t="s">
        <v>8338</v>
      </c>
      <c r="R1752" t="s">
        <v>8339</v>
      </c>
      <c r="S1752" s="11">
        <f t="shared" si="110"/>
        <v>42454.836851851855</v>
      </c>
      <c r="T1752" s="11">
        <f t="shared" si="111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6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7">
        <f t="shared" si="108"/>
        <v>1.0289999999999999</v>
      </c>
      <c r="P1753" s="9">
        <f t="shared" si="109"/>
        <v>168.68852459016392</v>
      </c>
      <c r="Q1753" t="s">
        <v>8338</v>
      </c>
      <c r="R1753" t="s">
        <v>8339</v>
      </c>
      <c r="S1753" s="11">
        <f t="shared" si="110"/>
        <v>42052.7815162037</v>
      </c>
      <c r="T1753" s="11">
        <f t="shared" si="111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6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7">
        <f t="shared" si="108"/>
        <v>2.6016666666666666</v>
      </c>
      <c r="P1754" s="9">
        <f t="shared" si="109"/>
        <v>34.68888888888889</v>
      </c>
      <c r="Q1754" t="s">
        <v>8338</v>
      </c>
      <c r="R1754" t="s">
        <v>8339</v>
      </c>
      <c r="S1754" s="11">
        <f t="shared" si="110"/>
        <v>42627.253263888888</v>
      </c>
      <c r="T1754" s="11">
        <f t="shared" si="111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6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7">
        <f t="shared" si="108"/>
        <v>1.08</v>
      </c>
      <c r="P1755" s="9">
        <f t="shared" si="109"/>
        <v>462.85714285714283</v>
      </c>
      <c r="Q1755" t="s">
        <v>8338</v>
      </c>
      <c r="R1755" t="s">
        <v>8339</v>
      </c>
      <c r="S1755" s="11">
        <f t="shared" si="110"/>
        <v>42420.74962962963</v>
      </c>
      <c r="T1755" s="11">
        <f t="shared" si="111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7">
        <f t="shared" si="108"/>
        <v>1.1052941176470588</v>
      </c>
      <c r="P1756" s="9">
        <f t="shared" si="109"/>
        <v>104.38888888888889</v>
      </c>
      <c r="Q1756" t="s">
        <v>8338</v>
      </c>
      <c r="R1756" t="s">
        <v>8339</v>
      </c>
      <c r="S1756" s="11">
        <f t="shared" si="110"/>
        <v>42067.876770833333</v>
      </c>
      <c r="T1756" s="11">
        <f t="shared" si="111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6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7">
        <f t="shared" si="108"/>
        <v>1.2</v>
      </c>
      <c r="P1757" s="9">
        <f t="shared" si="109"/>
        <v>7.5</v>
      </c>
      <c r="Q1757" t="s">
        <v>8338</v>
      </c>
      <c r="R1757" t="s">
        <v>8339</v>
      </c>
      <c r="S1757" s="11">
        <f t="shared" si="110"/>
        <v>42252.788900462961</v>
      </c>
      <c r="T1757" s="11">
        <f t="shared" si="111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6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7">
        <f t="shared" si="108"/>
        <v>1.0282909090909091</v>
      </c>
      <c r="P1758" s="9">
        <f t="shared" si="109"/>
        <v>47.13</v>
      </c>
      <c r="Q1758" t="s">
        <v>8338</v>
      </c>
      <c r="R1758" t="s">
        <v>8339</v>
      </c>
      <c r="S1758" s="11">
        <f t="shared" si="110"/>
        <v>42571.167465277773</v>
      </c>
      <c r="T1758" s="11">
        <f t="shared" si="111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6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7">
        <f t="shared" si="108"/>
        <v>1.1599999999999999</v>
      </c>
      <c r="P1759" s="9">
        <f t="shared" si="109"/>
        <v>414.28571428571428</v>
      </c>
      <c r="Q1759" t="s">
        <v>8338</v>
      </c>
      <c r="R1759" t="s">
        <v>8339</v>
      </c>
      <c r="S1759" s="11">
        <f t="shared" si="110"/>
        <v>42733.827349537038</v>
      </c>
      <c r="T1759" s="11">
        <f t="shared" si="111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6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7">
        <f t="shared" si="108"/>
        <v>1.147</v>
      </c>
      <c r="P1760" s="9">
        <f t="shared" si="109"/>
        <v>42.481481481481481</v>
      </c>
      <c r="Q1760" t="s">
        <v>8338</v>
      </c>
      <c r="R1760" t="s">
        <v>8339</v>
      </c>
      <c r="S1760" s="11">
        <f t="shared" si="110"/>
        <v>42505.955925925926</v>
      </c>
      <c r="T1760" s="11">
        <f t="shared" si="111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6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7">
        <f t="shared" si="108"/>
        <v>1.0660000000000001</v>
      </c>
      <c r="P1761" s="9">
        <f t="shared" si="109"/>
        <v>108.77551020408163</v>
      </c>
      <c r="Q1761" t="s">
        <v>8338</v>
      </c>
      <c r="R1761" t="s">
        <v>8339</v>
      </c>
      <c r="S1761" s="11">
        <f t="shared" si="110"/>
        <v>42068.829039351855</v>
      </c>
      <c r="T1761" s="11">
        <f t="shared" si="111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6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7">
        <f t="shared" si="108"/>
        <v>1.6544000000000001</v>
      </c>
      <c r="P1762" s="9">
        <f t="shared" si="109"/>
        <v>81.098039215686271</v>
      </c>
      <c r="Q1762" t="s">
        <v>8338</v>
      </c>
      <c r="R1762" t="s">
        <v>8339</v>
      </c>
      <c r="S1762" s="11">
        <f t="shared" si="110"/>
        <v>42405.67260416667</v>
      </c>
      <c r="T1762" s="11">
        <f t="shared" si="111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6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7">
        <f t="shared" si="108"/>
        <v>1.55</v>
      </c>
      <c r="P1763" s="9">
        <f t="shared" si="109"/>
        <v>51.666666666666664</v>
      </c>
      <c r="Q1763" t="s">
        <v>8338</v>
      </c>
      <c r="R1763" t="s">
        <v>8339</v>
      </c>
      <c r="S1763" s="11">
        <f t="shared" si="110"/>
        <v>42209.567824074074</v>
      </c>
      <c r="T1763" s="11">
        <f t="shared" si="111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6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7">
        <f t="shared" si="108"/>
        <v>8.85</v>
      </c>
      <c r="P1764" s="9">
        <f t="shared" si="109"/>
        <v>35.4</v>
      </c>
      <c r="Q1764" t="s">
        <v>8338</v>
      </c>
      <c r="R1764" t="s">
        <v>8339</v>
      </c>
      <c r="S1764" s="11">
        <f t="shared" si="110"/>
        <v>42410.982002314813</v>
      </c>
      <c r="T1764" s="11">
        <f t="shared" si="111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6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7">
        <f t="shared" si="108"/>
        <v>1.0190833333333333</v>
      </c>
      <c r="P1765" s="9">
        <f t="shared" si="109"/>
        <v>103.63559322033899</v>
      </c>
      <c r="Q1765" t="s">
        <v>8338</v>
      </c>
      <c r="R1765" t="s">
        <v>8339</v>
      </c>
      <c r="S1765" s="11">
        <f t="shared" si="110"/>
        <v>42636.868518518517</v>
      </c>
      <c r="T1765" s="11">
        <f t="shared" si="111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7">
        <f t="shared" si="108"/>
        <v>0.19600000000000001</v>
      </c>
      <c r="P1766" s="9">
        <f t="shared" si="109"/>
        <v>55.282051282051285</v>
      </c>
      <c r="Q1766" t="s">
        <v>8338</v>
      </c>
      <c r="R1766" t="s">
        <v>8339</v>
      </c>
      <c r="S1766" s="11">
        <f t="shared" si="110"/>
        <v>41825.485868055555</v>
      </c>
      <c r="T1766" s="11">
        <f t="shared" si="111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6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7">
        <f t="shared" si="108"/>
        <v>0.59467839999999994</v>
      </c>
      <c r="P1767" s="9">
        <f t="shared" si="109"/>
        <v>72.16970873786407</v>
      </c>
      <c r="Q1767" t="s">
        <v>8338</v>
      </c>
      <c r="R1767" t="s">
        <v>8339</v>
      </c>
      <c r="S1767" s="11">
        <f t="shared" si="110"/>
        <v>41834.980462962965</v>
      </c>
      <c r="T1767" s="11">
        <f t="shared" si="111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6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7">
        <f t="shared" si="108"/>
        <v>0</v>
      </c>
      <c r="P1768" s="9" t="e">
        <f t="shared" si="109"/>
        <v>#DIV/0!</v>
      </c>
      <c r="Q1768" t="s">
        <v>8338</v>
      </c>
      <c r="R1768" t="s">
        <v>8339</v>
      </c>
      <c r="S1768" s="11">
        <f t="shared" si="110"/>
        <v>41855.859814814816</v>
      </c>
      <c r="T1768" s="11">
        <f t="shared" si="111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6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7">
        <f t="shared" si="108"/>
        <v>0.4572</v>
      </c>
      <c r="P1769" s="9">
        <f t="shared" si="109"/>
        <v>58.615384615384613</v>
      </c>
      <c r="Q1769" t="s">
        <v>8338</v>
      </c>
      <c r="R1769" t="s">
        <v>8339</v>
      </c>
      <c r="S1769" s="11">
        <f t="shared" si="110"/>
        <v>41824.658379629633</v>
      </c>
      <c r="T1769" s="11">
        <f t="shared" si="111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6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7">
        <f t="shared" si="108"/>
        <v>3.7400000000000003E-2</v>
      </c>
      <c r="P1770" s="9">
        <f t="shared" si="109"/>
        <v>12.466666666666667</v>
      </c>
      <c r="Q1770" t="s">
        <v>8338</v>
      </c>
      <c r="R1770" t="s">
        <v>8339</v>
      </c>
      <c r="S1770" s="11">
        <f t="shared" si="110"/>
        <v>41849.560694444444</v>
      </c>
      <c r="T1770" s="11">
        <f t="shared" si="111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6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7">
        <f t="shared" si="108"/>
        <v>2.7025E-2</v>
      </c>
      <c r="P1771" s="9">
        <f t="shared" si="109"/>
        <v>49.136363636363633</v>
      </c>
      <c r="Q1771" t="s">
        <v>8338</v>
      </c>
      <c r="R1771" t="s">
        <v>8339</v>
      </c>
      <c r="S1771" s="11">
        <f t="shared" si="110"/>
        <v>41987.818969907406</v>
      </c>
      <c r="T1771" s="11">
        <f t="shared" si="111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6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7">
        <f t="shared" si="108"/>
        <v>0.56514285714285717</v>
      </c>
      <c r="P1772" s="9">
        <f t="shared" si="109"/>
        <v>150.5</v>
      </c>
      <c r="Q1772" t="s">
        <v>8338</v>
      </c>
      <c r="R1772" t="s">
        <v>8339</v>
      </c>
      <c r="S1772" s="11">
        <f t="shared" si="110"/>
        <v>41891.780023148152</v>
      </c>
      <c r="T1772" s="11">
        <f t="shared" si="111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6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7">
        <f t="shared" si="108"/>
        <v>0.21309523809523809</v>
      </c>
      <c r="P1773" s="9">
        <f t="shared" si="109"/>
        <v>35.799999999999997</v>
      </c>
      <c r="Q1773" t="s">
        <v>8338</v>
      </c>
      <c r="R1773" t="s">
        <v>8339</v>
      </c>
      <c r="S1773" s="11">
        <f t="shared" si="110"/>
        <v>41905.979629629634</v>
      </c>
      <c r="T1773" s="11">
        <f t="shared" si="111"/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6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7">
        <f t="shared" si="108"/>
        <v>0.156</v>
      </c>
      <c r="P1774" s="9">
        <f t="shared" si="109"/>
        <v>45.157894736842103</v>
      </c>
      <c r="Q1774" t="s">
        <v>8338</v>
      </c>
      <c r="R1774" t="s">
        <v>8339</v>
      </c>
      <c r="S1774" s="11">
        <f t="shared" si="110"/>
        <v>41766.718009259261</v>
      </c>
      <c r="T1774" s="11">
        <f t="shared" si="111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6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7">
        <f t="shared" si="108"/>
        <v>6.2566666666666673E-2</v>
      </c>
      <c r="P1775" s="9">
        <f t="shared" si="109"/>
        <v>98.78947368421052</v>
      </c>
      <c r="Q1775" t="s">
        <v>8338</v>
      </c>
      <c r="R1775" t="s">
        <v>8339</v>
      </c>
      <c r="S1775" s="11">
        <f t="shared" si="110"/>
        <v>41978.760393518518</v>
      </c>
      <c r="T1775" s="11">
        <f t="shared" si="111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7">
        <f t="shared" si="108"/>
        <v>0.4592</v>
      </c>
      <c r="P1776" s="9">
        <f t="shared" si="109"/>
        <v>88.307692307692307</v>
      </c>
      <c r="Q1776" t="s">
        <v>8338</v>
      </c>
      <c r="R1776" t="s">
        <v>8339</v>
      </c>
      <c r="S1776" s="11">
        <f t="shared" si="110"/>
        <v>41930.218657407408</v>
      </c>
      <c r="T1776" s="11">
        <f t="shared" si="111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6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7">
        <f t="shared" si="108"/>
        <v>0.65101538461538466</v>
      </c>
      <c r="P1777" s="9">
        <f t="shared" si="109"/>
        <v>170.62903225806451</v>
      </c>
      <c r="Q1777" t="s">
        <v>8338</v>
      </c>
      <c r="R1777" t="s">
        <v>8339</v>
      </c>
      <c r="S1777" s="11">
        <f t="shared" si="110"/>
        <v>41891.976388888892</v>
      </c>
      <c r="T1777" s="11">
        <f t="shared" si="111"/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6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7">
        <f t="shared" si="108"/>
        <v>6.7000000000000004E-2</v>
      </c>
      <c r="P1778" s="9">
        <f t="shared" si="109"/>
        <v>83.75</v>
      </c>
      <c r="Q1778" t="s">
        <v>8338</v>
      </c>
      <c r="R1778" t="s">
        <v>8339</v>
      </c>
      <c r="S1778" s="11">
        <f t="shared" si="110"/>
        <v>41905.95684027778</v>
      </c>
      <c r="T1778" s="11">
        <f t="shared" si="111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6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7">
        <f t="shared" si="108"/>
        <v>0.135625</v>
      </c>
      <c r="P1779" s="9">
        <f t="shared" si="109"/>
        <v>65.099999999999994</v>
      </c>
      <c r="Q1779" t="s">
        <v>8338</v>
      </c>
      <c r="R1779" t="s">
        <v>8339</v>
      </c>
      <c r="S1779" s="11">
        <f t="shared" si="110"/>
        <v>42025.357094907406</v>
      </c>
      <c r="T1779" s="11">
        <f t="shared" si="111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6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7">
        <f t="shared" si="108"/>
        <v>1.9900000000000001E-2</v>
      </c>
      <c r="P1780" s="9">
        <f t="shared" si="109"/>
        <v>66.333333333333329</v>
      </c>
      <c r="Q1780" t="s">
        <v>8338</v>
      </c>
      <c r="R1780" t="s">
        <v>8339</v>
      </c>
      <c r="S1780" s="11">
        <f t="shared" si="110"/>
        <v>42045.86336805555</v>
      </c>
      <c r="T1780" s="11">
        <f t="shared" si="111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6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7">
        <f t="shared" si="108"/>
        <v>0.36236363636363639</v>
      </c>
      <c r="P1781" s="9">
        <f t="shared" si="109"/>
        <v>104.89473684210526</v>
      </c>
      <c r="Q1781" t="s">
        <v>8338</v>
      </c>
      <c r="R1781" t="s">
        <v>8339</v>
      </c>
      <c r="S1781" s="11">
        <f t="shared" si="110"/>
        <v>42585.691898148143</v>
      </c>
      <c r="T1781" s="11">
        <f t="shared" si="111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6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7">
        <f t="shared" si="108"/>
        <v>0.39743333333333336</v>
      </c>
      <c r="P1782" s="9">
        <f t="shared" si="109"/>
        <v>78.440789473684205</v>
      </c>
      <c r="Q1782" t="s">
        <v>8338</v>
      </c>
      <c r="R1782" t="s">
        <v>8339</v>
      </c>
      <c r="S1782" s="11">
        <f t="shared" si="110"/>
        <v>42493.600810185191</v>
      </c>
      <c r="T1782" s="11">
        <f t="shared" si="111"/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6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7">
        <f t="shared" si="108"/>
        <v>0.25763636363636366</v>
      </c>
      <c r="P1783" s="9">
        <f t="shared" si="109"/>
        <v>59.041666666666664</v>
      </c>
      <c r="Q1783" t="s">
        <v>8338</v>
      </c>
      <c r="R1783" t="s">
        <v>8339</v>
      </c>
      <c r="S1783" s="11">
        <f t="shared" si="110"/>
        <v>42597.617418981477</v>
      </c>
      <c r="T1783" s="11">
        <f t="shared" si="111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6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7">
        <f t="shared" si="108"/>
        <v>0.15491428571428573</v>
      </c>
      <c r="P1784" s="9">
        <f t="shared" si="109"/>
        <v>71.34210526315789</v>
      </c>
      <c r="Q1784" t="s">
        <v>8338</v>
      </c>
      <c r="R1784" t="s">
        <v>8339</v>
      </c>
      <c r="S1784" s="11">
        <f t="shared" si="110"/>
        <v>42388.575104166666</v>
      </c>
      <c r="T1784" s="11">
        <f t="shared" si="111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6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7">
        <f t="shared" si="108"/>
        <v>0.236925</v>
      </c>
      <c r="P1785" s="9">
        <f t="shared" si="109"/>
        <v>51.227027027027027</v>
      </c>
      <c r="Q1785" t="s">
        <v>8338</v>
      </c>
      <c r="R1785" t="s">
        <v>8339</v>
      </c>
      <c r="S1785" s="11">
        <f t="shared" si="110"/>
        <v>42115.949976851851</v>
      </c>
      <c r="T1785" s="11">
        <f t="shared" si="111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7">
        <f t="shared" si="108"/>
        <v>0.39760000000000001</v>
      </c>
      <c r="P1786" s="9">
        <f t="shared" si="109"/>
        <v>60.242424242424242</v>
      </c>
      <c r="Q1786" t="s">
        <v>8338</v>
      </c>
      <c r="R1786" t="s">
        <v>8339</v>
      </c>
      <c r="S1786" s="11">
        <f t="shared" si="110"/>
        <v>42003.655555555553</v>
      </c>
      <c r="T1786" s="11">
        <f t="shared" si="111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6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7">
        <f t="shared" si="108"/>
        <v>0.20220833333333332</v>
      </c>
      <c r="P1787" s="9">
        <f t="shared" si="109"/>
        <v>44.935185185185183</v>
      </c>
      <c r="Q1787" t="s">
        <v>8338</v>
      </c>
      <c r="R1787" t="s">
        <v>8339</v>
      </c>
      <c r="S1787" s="11">
        <f t="shared" si="110"/>
        <v>41897.134895833333</v>
      </c>
      <c r="T1787" s="11">
        <f t="shared" si="111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6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7">
        <f t="shared" si="108"/>
        <v>0.47631578947368419</v>
      </c>
      <c r="P1788" s="9">
        <f t="shared" si="109"/>
        <v>31.206896551724139</v>
      </c>
      <c r="Q1788" t="s">
        <v>8338</v>
      </c>
      <c r="R1788" t="s">
        <v>8339</v>
      </c>
      <c r="S1788" s="11">
        <f t="shared" si="110"/>
        <v>41958.550659722227</v>
      </c>
      <c r="T1788" s="11">
        <f t="shared" si="111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6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7">
        <f t="shared" si="108"/>
        <v>0.15329999999999999</v>
      </c>
      <c r="P1789" s="9">
        <f t="shared" si="109"/>
        <v>63.875</v>
      </c>
      <c r="Q1789" t="s">
        <v>8338</v>
      </c>
      <c r="R1789" t="s">
        <v>8339</v>
      </c>
      <c r="S1789" s="11">
        <f t="shared" si="110"/>
        <v>42068.65552083333</v>
      </c>
      <c r="T1789" s="11">
        <f t="shared" si="111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6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7">
        <f t="shared" si="108"/>
        <v>1.3818181818181818E-2</v>
      </c>
      <c r="P1790" s="9">
        <f t="shared" si="109"/>
        <v>19</v>
      </c>
      <c r="Q1790" t="s">
        <v>8338</v>
      </c>
      <c r="R1790" t="s">
        <v>8339</v>
      </c>
      <c r="S1790" s="11">
        <f t="shared" si="110"/>
        <v>41913.94840277778</v>
      </c>
      <c r="T1790" s="11">
        <f t="shared" si="111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6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7">
        <f t="shared" si="108"/>
        <v>5.0000000000000001E-3</v>
      </c>
      <c r="P1791" s="9">
        <f t="shared" si="109"/>
        <v>10</v>
      </c>
      <c r="Q1791" t="s">
        <v>8338</v>
      </c>
      <c r="R1791" t="s">
        <v>8339</v>
      </c>
      <c r="S1791" s="11">
        <f t="shared" si="110"/>
        <v>41956.250034722223</v>
      </c>
      <c r="T1791" s="11">
        <f t="shared" si="111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6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7">
        <f t="shared" si="108"/>
        <v>4.9575757575757579E-2</v>
      </c>
      <c r="P1792" s="9">
        <f t="shared" si="109"/>
        <v>109.06666666666666</v>
      </c>
      <c r="Q1792" t="s">
        <v>8338</v>
      </c>
      <c r="R1792" t="s">
        <v>8339</v>
      </c>
      <c r="S1792" s="11">
        <f t="shared" si="110"/>
        <v>42010.674513888895</v>
      </c>
      <c r="T1792" s="11">
        <f t="shared" si="111"/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6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7">
        <f t="shared" si="108"/>
        <v>3.5666666666666666E-2</v>
      </c>
      <c r="P1793" s="9">
        <f t="shared" si="109"/>
        <v>26.75</v>
      </c>
      <c r="Q1793" t="s">
        <v>8338</v>
      </c>
      <c r="R1793" t="s">
        <v>8339</v>
      </c>
      <c r="S1793" s="11">
        <f t="shared" si="110"/>
        <v>41973.740335648152</v>
      </c>
      <c r="T1793" s="11">
        <f t="shared" si="111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6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7">
        <f t="shared" si="108"/>
        <v>0.61124000000000001</v>
      </c>
      <c r="P1794" s="9">
        <f t="shared" si="109"/>
        <v>109.93525179856115</v>
      </c>
      <c r="Q1794" t="s">
        <v>8338</v>
      </c>
      <c r="R1794" t="s">
        <v>8339</v>
      </c>
      <c r="S1794" s="11">
        <f t="shared" si="110"/>
        <v>42189.031041666662</v>
      </c>
      <c r="T1794" s="11">
        <f t="shared" si="111"/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6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7">
        <f t="shared" ref="O1795:O1858" si="112">E1795/D1795</f>
        <v>1.3333333333333334E-2</v>
      </c>
      <c r="P1795" s="9">
        <f t="shared" ref="P1795:P1858" si="113">E1795/L1795</f>
        <v>20</v>
      </c>
      <c r="Q1795" t="s">
        <v>8338</v>
      </c>
      <c r="R1795" t="s">
        <v>8339</v>
      </c>
      <c r="S1795" s="11">
        <f t="shared" ref="S1795:S1858" si="114">(((J1795/60)/60)/24)+DATE(1970,1,1)</f>
        <v>41940.89166666667</v>
      </c>
      <c r="T1795" s="11">
        <f t="shared" ref="T1795:T1858" si="115">(((I1795/60)/60)/24)+DATE(1970,1,1)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7">
        <f t="shared" si="112"/>
        <v>0.11077777777777778</v>
      </c>
      <c r="P1796" s="9">
        <f t="shared" si="113"/>
        <v>55.388888888888886</v>
      </c>
      <c r="Q1796" t="s">
        <v>8338</v>
      </c>
      <c r="R1796" t="s">
        <v>8339</v>
      </c>
      <c r="S1796" s="11">
        <f t="shared" si="114"/>
        <v>42011.551180555558</v>
      </c>
      <c r="T1796" s="11">
        <f t="shared" si="115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6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7">
        <f t="shared" si="112"/>
        <v>0.38735714285714284</v>
      </c>
      <c r="P1797" s="9">
        <f t="shared" si="113"/>
        <v>133.90123456790124</v>
      </c>
      <c r="Q1797" t="s">
        <v>8338</v>
      </c>
      <c r="R1797" t="s">
        <v>8339</v>
      </c>
      <c r="S1797" s="11">
        <f t="shared" si="114"/>
        <v>42628.288668981477</v>
      </c>
      <c r="T1797" s="11">
        <f t="shared" si="115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6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7">
        <f t="shared" si="112"/>
        <v>0.22052631578947368</v>
      </c>
      <c r="P1798" s="9">
        <f t="shared" si="113"/>
        <v>48.720930232558139</v>
      </c>
      <c r="Q1798" t="s">
        <v>8338</v>
      </c>
      <c r="R1798" t="s">
        <v>8339</v>
      </c>
      <c r="S1798" s="11">
        <f t="shared" si="114"/>
        <v>42515.439421296294</v>
      </c>
      <c r="T1798" s="11">
        <f t="shared" si="115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6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7">
        <f t="shared" si="112"/>
        <v>0.67549999999999999</v>
      </c>
      <c r="P1799" s="9">
        <f t="shared" si="113"/>
        <v>48.25</v>
      </c>
      <c r="Q1799" t="s">
        <v>8338</v>
      </c>
      <c r="R1799" t="s">
        <v>8339</v>
      </c>
      <c r="S1799" s="11">
        <f t="shared" si="114"/>
        <v>42689.56931712963</v>
      </c>
      <c r="T1799" s="11">
        <f t="shared" si="115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6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7">
        <f t="shared" si="112"/>
        <v>0.136375</v>
      </c>
      <c r="P1800" s="9">
        <f t="shared" si="113"/>
        <v>58.972972972972975</v>
      </c>
      <c r="Q1800" t="s">
        <v>8338</v>
      </c>
      <c r="R1800" t="s">
        <v>8339</v>
      </c>
      <c r="S1800" s="11">
        <f t="shared" si="114"/>
        <v>42344.32677083333</v>
      </c>
      <c r="T1800" s="11">
        <f t="shared" si="115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6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7">
        <f t="shared" si="112"/>
        <v>1.7457500000000001E-2</v>
      </c>
      <c r="P1801" s="9">
        <f t="shared" si="113"/>
        <v>11.638333333333334</v>
      </c>
      <c r="Q1801" t="s">
        <v>8338</v>
      </c>
      <c r="R1801" t="s">
        <v>8339</v>
      </c>
      <c r="S1801" s="11">
        <f t="shared" si="114"/>
        <v>41934.842685185184</v>
      </c>
      <c r="T1801" s="11">
        <f t="shared" si="115"/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6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7">
        <f t="shared" si="112"/>
        <v>0.20449632511889321</v>
      </c>
      <c r="P1802" s="9">
        <f t="shared" si="113"/>
        <v>83.716814159292042</v>
      </c>
      <c r="Q1802" t="s">
        <v>8338</v>
      </c>
      <c r="R1802" t="s">
        <v>8339</v>
      </c>
      <c r="S1802" s="11">
        <f t="shared" si="114"/>
        <v>42623.606134259258</v>
      </c>
      <c r="T1802" s="11">
        <f t="shared" si="115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6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7">
        <f t="shared" si="112"/>
        <v>0.13852941176470587</v>
      </c>
      <c r="P1803" s="9">
        <f t="shared" si="113"/>
        <v>63.648648648648646</v>
      </c>
      <c r="Q1803" t="s">
        <v>8338</v>
      </c>
      <c r="R1803" t="s">
        <v>8339</v>
      </c>
      <c r="S1803" s="11">
        <f t="shared" si="114"/>
        <v>42321.660509259258</v>
      </c>
      <c r="T1803" s="11">
        <f t="shared" si="115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6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7">
        <f t="shared" si="112"/>
        <v>0.48485714285714288</v>
      </c>
      <c r="P1804" s="9">
        <f t="shared" si="113"/>
        <v>94.277777777777771</v>
      </c>
      <c r="Q1804" t="s">
        <v>8338</v>
      </c>
      <c r="R1804" t="s">
        <v>8339</v>
      </c>
      <c r="S1804" s="11">
        <f t="shared" si="114"/>
        <v>42159.47256944445</v>
      </c>
      <c r="T1804" s="11">
        <f t="shared" si="115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6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7">
        <f t="shared" si="112"/>
        <v>0.308</v>
      </c>
      <c r="P1805" s="9">
        <f t="shared" si="113"/>
        <v>71.86666666666666</v>
      </c>
      <c r="Q1805" t="s">
        <v>8338</v>
      </c>
      <c r="R1805" t="s">
        <v>8339</v>
      </c>
      <c r="S1805" s="11">
        <f t="shared" si="114"/>
        <v>42018.071550925932</v>
      </c>
      <c r="T1805" s="11">
        <f t="shared" si="115"/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7">
        <f t="shared" si="112"/>
        <v>0.35174193548387095</v>
      </c>
      <c r="P1806" s="9">
        <f t="shared" si="113"/>
        <v>104.84615384615384</v>
      </c>
      <c r="Q1806" t="s">
        <v>8338</v>
      </c>
      <c r="R1806" t="s">
        <v>8339</v>
      </c>
      <c r="S1806" s="11">
        <f t="shared" si="114"/>
        <v>42282.678287037037</v>
      </c>
      <c r="T1806" s="11">
        <f t="shared" si="115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6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7">
        <f t="shared" si="112"/>
        <v>0.36404444444444445</v>
      </c>
      <c r="P1807" s="9">
        <f t="shared" si="113"/>
        <v>67.139344262295083</v>
      </c>
      <c r="Q1807" t="s">
        <v>8338</v>
      </c>
      <c r="R1807" t="s">
        <v>8339</v>
      </c>
      <c r="S1807" s="11">
        <f t="shared" si="114"/>
        <v>42247.803912037038</v>
      </c>
      <c r="T1807" s="11">
        <f t="shared" si="115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6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7">
        <f t="shared" si="112"/>
        <v>2.955E-2</v>
      </c>
      <c r="P1808" s="9">
        <f t="shared" si="113"/>
        <v>73.875</v>
      </c>
      <c r="Q1808" t="s">
        <v>8338</v>
      </c>
      <c r="R1808" t="s">
        <v>8339</v>
      </c>
      <c r="S1808" s="11">
        <f t="shared" si="114"/>
        <v>41877.638298611113</v>
      </c>
      <c r="T1808" s="11">
        <f t="shared" si="115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6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7">
        <f t="shared" si="112"/>
        <v>0.1106</v>
      </c>
      <c r="P1809" s="9">
        <f t="shared" si="113"/>
        <v>69.125</v>
      </c>
      <c r="Q1809" t="s">
        <v>8338</v>
      </c>
      <c r="R1809" t="s">
        <v>8339</v>
      </c>
      <c r="S1809" s="11">
        <f t="shared" si="114"/>
        <v>41880.068437499998</v>
      </c>
      <c r="T1809" s="11">
        <f t="shared" si="115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6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7">
        <f t="shared" si="112"/>
        <v>0.41407142857142859</v>
      </c>
      <c r="P1810" s="9">
        <f t="shared" si="113"/>
        <v>120.77083333333333</v>
      </c>
      <c r="Q1810" t="s">
        <v>8338</v>
      </c>
      <c r="R1810" t="s">
        <v>8339</v>
      </c>
      <c r="S1810" s="11">
        <f t="shared" si="114"/>
        <v>42742.680902777778</v>
      </c>
      <c r="T1810" s="11">
        <f t="shared" si="115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6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7">
        <f t="shared" si="112"/>
        <v>0.10857142857142857</v>
      </c>
      <c r="P1811" s="9">
        <f t="shared" si="113"/>
        <v>42.222222222222221</v>
      </c>
      <c r="Q1811" t="s">
        <v>8338</v>
      </c>
      <c r="R1811" t="s">
        <v>8339</v>
      </c>
      <c r="S1811" s="11">
        <f t="shared" si="114"/>
        <v>42029.907858796301</v>
      </c>
      <c r="T1811" s="11">
        <f t="shared" si="115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6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7">
        <f t="shared" si="112"/>
        <v>3.3333333333333333E-2</v>
      </c>
      <c r="P1812" s="9">
        <f t="shared" si="113"/>
        <v>7.5</v>
      </c>
      <c r="Q1812" t="s">
        <v>8338</v>
      </c>
      <c r="R1812" t="s">
        <v>8339</v>
      </c>
      <c r="S1812" s="11">
        <f t="shared" si="114"/>
        <v>41860.91002314815</v>
      </c>
      <c r="T1812" s="11">
        <f t="shared" si="115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6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7">
        <f t="shared" si="112"/>
        <v>7.407407407407407E-4</v>
      </c>
      <c r="P1813" s="9">
        <f t="shared" si="113"/>
        <v>1.5384615384615385</v>
      </c>
      <c r="Q1813" t="s">
        <v>8338</v>
      </c>
      <c r="R1813" t="s">
        <v>8339</v>
      </c>
      <c r="S1813" s="11">
        <f t="shared" si="114"/>
        <v>41876.433680555558</v>
      </c>
      <c r="T1813" s="11">
        <f t="shared" si="115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6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7">
        <f t="shared" si="112"/>
        <v>0.13307692307692306</v>
      </c>
      <c r="P1814" s="9">
        <f t="shared" si="113"/>
        <v>37.608695652173914</v>
      </c>
      <c r="Q1814" t="s">
        <v>8338</v>
      </c>
      <c r="R1814" t="s">
        <v>8339</v>
      </c>
      <c r="S1814" s="11">
        <f t="shared" si="114"/>
        <v>42524.318703703699</v>
      </c>
      <c r="T1814" s="11">
        <f t="shared" si="115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6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7">
        <f t="shared" si="112"/>
        <v>0</v>
      </c>
      <c r="P1815" s="9" t="e">
        <f t="shared" si="113"/>
        <v>#DIV/0!</v>
      </c>
      <c r="Q1815" t="s">
        <v>8338</v>
      </c>
      <c r="R1815" t="s">
        <v>8339</v>
      </c>
      <c r="S1815" s="11">
        <f t="shared" si="114"/>
        <v>41829.889027777775</v>
      </c>
      <c r="T1815" s="11">
        <f t="shared" si="115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7">
        <f t="shared" si="112"/>
        <v>0.49183333333333334</v>
      </c>
      <c r="P1816" s="9">
        <f t="shared" si="113"/>
        <v>42.157142857142858</v>
      </c>
      <c r="Q1816" t="s">
        <v>8338</v>
      </c>
      <c r="R1816" t="s">
        <v>8339</v>
      </c>
      <c r="S1816" s="11">
        <f t="shared" si="114"/>
        <v>42033.314074074078</v>
      </c>
      <c r="T1816" s="11">
        <f t="shared" si="115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6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7">
        <f t="shared" si="112"/>
        <v>0</v>
      </c>
      <c r="P1817" s="9" t="e">
        <f t="shared" si="113"/>
        <v>#DIV/0!</v>
      </c>
      <c r="Q1817" t="s">
        <v>8338</v>
      </c>
      <c r="R1817" t="s">
        <v>8339</v>
      </c>
      <c r="S1817" s="11">
        <f t="shared" si="114"/>
        <v>42172.906678240746</v>
      </c>
      <c r="T1817" s="11">
        <f t="shared" si="115"/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6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7">
        <f t="shared" si="112"/>
        <v>2.036E-2</v>
      </c>
      <c r="P1818" s="9">
        <f t="shared" si="113"/>
        <v>84.833333333333329</v>
      </c>
      <c r="Q1818" t="s">
        <v>8338</v>
      </c>
      <c r="R1818" t="s">
        <v>8339</v>
      </c>
      <c r="S1818" s="11">
        <f t="shared" si="114"/>
        <v>42548.876192129625</v>
      </c>
      <c r="T1818" s="11">
        <f t="shared" si="115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6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7">
        <f t="shared" si="112"/>
        <v>0.52327777777777773</v>
      </c>
      <c r="P1819" s="9">
        <f t="shared" si="113"/>
        <v>94.19</v>
      </c>
      <c r="Q1819" t="s">
        <v>8338</v>
      </c>
      <c r="R1819" t="s">
        <v>8339</v>
      </c>
      <c r="S1819" s="11">
        <f t="shared" si="114"/>
        <v>42705.662118055552</v>
      </c>
      <c r="T1819" s="11">
        <f t="shared" si="115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6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7">
        <f t="shared" si="112"/>
        <v>0</v>
      </c>
      <c r="P1820" s="9" t="e">
        <f t="shared" si="113"/>
        <v>#DIV/0!</v>
      </c>
      <c r="Q1820" t="s">
        <v>8338</v>
      </c>
      <c r="R1820" t="s">
        <v>8339</v>
      </c>
      <c r="S1820" s="11">
        <f t="shared" si="114"/>
        <v>42067.234375</v>
      </c>
      <c r="T1820" s="11">
        <f t="shared" si="115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6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7">
        <f t="shared" si="112"/>
        <v>2.0833333333333332E-2</v>
      </c>
      <c r="P1821" s="9">
        <f t="shared" si="113"/>
        <v>6.25</v>
      </c>
      <c r="Q1821" t="s">
        <v>8338</v>
      </c>
      <c r="R1821" t="s">
        <v>8339</v>
      </c>
      <c r="S1821" s="11">
        <f t="shared" si="114"/>
        <v>41820.752268518518</v>
      </c>
      <c r="T1821" s="11">
        <f t="shared" si="115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6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7">
        <f t="shared" si="112"/>
        <v>6.565384615384616E-2</v>
      </c>
      <c r="P1822" s="9">
        <f t="shared" si="113"/>
        <v>213.375</v>
      </c>
      <c r="Q1822" t="s">
        <v>8338</v>
      </c>
      <c r="R1822" t="s">
        <v>8339</v>
      </c>
      <c r="S1822" s="11">
        <f t="shared" si="114"/>
        <v>42065.084375000006</v>
      </c>
      <c r="T1822" s="11">
        <f t="shared" si="115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6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7">
        <f t="shared" si="112"/>
        <v>1.3489</v>
      </c>
      <c r="P1823" s="9">
        <f t="shared" si="113"/>
        <v>59.162280701754383</v>
      </c>
      <c r="Q1823" t="s">
        <v>8325</v>
      </c>
      <c r="R1823" t="s">
        <v>8326</v>
      </c>
      <c r="S1823" s="11">
        <f t="shared" si="114"/>
        <v>40926.319062499999</v>
      </c>
      <c r="T1823" s="11">
        <f t="shared" si="115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6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7">
        <f t="shared" si="112"/>
        <v>1</v>
      </c>
      <c r="P1824" s="9">
        <f t="shared" si="113"/>
        <v>27.272727272727273</v>
      </c>
      <c r="Q1824" t="s">
        <v>8325</v>
      </c>
      <c r="R1824" t="s">
        <v>8326</v>
      </c>
      <c r="S1824" s="11">
        <f t="shared" si="114"/>
        <v>41634.797013888885</v>
      </c>
      <c r="T1824" s="11">
        <f t="shared" si="115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6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7">
        <f t="shared" si="112"/>
        <v>1.1585714285714286</v>
      </c>
      <c r="P1825" s="9">
        <f t="shared" si="113"/>
        <v>24.575757575757574</v>
      </c>
      <c r="Q1825" t="s">
        <v>8325</v>
      </c>
      <c r="R1825" t="s">
        <v>8326</v>
      </c>
      <c r="S1825" s="11">
        <f t="shared" si="114"/>
        <v>41176.684907407405</v>
      </c>
      <c r="T1825" s="11">
        <f t="shared" si="115"/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7">
        <f t="shared" si="112"/>
        <v>1.0006666666666666</v>
      </c>
      <c r="P1826" s="9">
        <f t="shared" si="113"/>
        <v>75.05</v>
      </c>
      <c r="Q1826" t="s">
        <v>8325</v>
      </c>
      <c r="R1826" t="s">
        <v>8326</v>
      </c>
      <c r="S1826" s="11">
        <f t="shared" si="114"/>
        <v>41626.916284722225</v>
      </c>
      <c r="T1826" s="11">
        <f t="shared" si="115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6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7">
        <f t="shared" si="112"/>
        <v>1.0505</v>
      </c>
      <c r="P1827" s="9">
        <f t="shared" si="113"/>
        <v>42.02</v>
      </c>
      <c r="Q1827" t="s">
        <v>8325</v>
      </c>
      <c r="R1827" t="s">
        <v>8326</v>
      </c>
      <c r="S1827" s="11">
        <f t="shared" si="114"/>
        <v>41443.83452546296</v>
      </c>
      <c r="T1827" s="11">
        <f t="shared" si="115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6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7">
        <f t="shared" si="112"/>
        <v>1.01</v>
      </c>
      <c r="P1828" s="9">
        <f t="shared" si="113"/>
        <v>53.157894736842103</v>
      </c>
      <c r="Q1828" t="s">
        <v>8325</v>
      </c>
      <c r="R1828" t="s">
        <v>8326</v>
      </c>
      <c r="S1828" s="11">
        <f t="shared" si="114"/>
        <v>41657.923807870371</v>
      </c>
      <c r="T1828" s="11">
        <f t="shared" si="115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6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7">
        <f t="shared" si="112"/>
        <v>1.0066250000000001</v>
      </c>
      <c r="P1829" s="9">
        <f t="shared" si="113"/>
        <v>83.885416666666671</v>
      </c>
      <c r="Q1829" t="s">
        <v>8325</v>
      </c>
      <c r="R1829" t="s">
        <v>8326</v>
      </c>
      <c r="S1829" s="11">
        <f t="shared" si="114"/>
        <v>40555.325937499998</v>
      </c>
      <c r="T1829" s="11">
        <f t="shared" si="115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6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7">
        <f t="shared" si="112"/>
        <v>1.0016</v>
      </c>
      <c r="P1830" s="9">
        <f t="shared" si="113"/>
        <v>417.33333333333331</v>
      </c>
      <c r="Q1830" t="s">
        <v>8325</v>
      </c>
      <c r="R1830" t="s">
        <v>8326</v>
      </c>
      <c r="S1830" s="11">
        <f t="shared" si="114"/>
        <v>41736.899652777778</v>
      </c>
      <c r="T1830" s="11">
        <f t="shared" si="115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6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7">
        <f t="shared" si="112"/>
        <v>1.6668333333333334</v>
      </c>
      <c r="P1831" s="9">
        <f t="shared" si="113"/>
        <v>75.765151515151516</v>
      </c>
      <c r="Q1831" t="s">
        <v>8325</v>
      </c>
      <c r="R1831" t="s">
        <v>8326</v>
      </c>
      <c r="S1831" s="11">
        <f t="shared" si="114"/>
        <v>40516.087627314817</v>
      </c>
      <c r="T1831" s="11">
        <f t="shared" si="115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6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7">
        <f t="shared" si="112"/>
        <v>1.0153333333333334</v>
      </c>
      <c r="P1832" s="9">
        <f t="shared" si="113"/>
        <v>67.389380530973455</v>
      </c>
      <c r="Q1832" t="s">
        <v>8325</v>
      </c>
      <c r="R1832" t="s">
        <v>8326</v>
      </c>
      <c r="S1832" s="11">
        <f t="shared" si="114"/>
        <v>41664.684108796297</v>
      </c>
      <c r="T1832" s="11">
        <f t="shared" si="115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6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7">
        <f t="shared" si="112"/>
        <v>1.03</v>
      </c>
      <c r="P1833" s="9">
        <f t="shared" si="113"/>
        <v>73.571428571428569</v>
      </c>
      <c r="Q1833" t="s">
        <v>8325</v>
      </c>
      <c r="R1833" t="s">
        <v>8326</v>
      </c>
      <c r="S1833" s="11">
        <f t="shared" si="114"/>
        <v>41026.996099537035</v>
      </c>
      <c r="T1833" s="11">
        <f t="shared" si="115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6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7">
        <f t="shared" si="112"/>
        <v>1.4285714285714286</v>
      </c>
      <c r="P1834" s="9">
        <f t="shared" si="113"/>
        <v>25</v>
      </c>
      <c r="Q1834" t="s">
        <v>8325</v>
      </c>
      <c r="R1834" t="s">
        <v>8326</v>
      </c>
      <c r="S1834" s="11">
        <f t="shared" si="114"/>
        <v>40576.539664351854</v>
      </c>
      <c r="T1834" s="11">
        <f t="shared" si="115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6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7">
        <f t="shared" si="112"/>
        <v>2.625</v>
      </c>
      <c r="P1835" s="9">
        <f t="shared" si="113"/>
        <v>42</v>
      </c>
      <c r="Q1835" t="s">
        <v>8325</v>
      </c>
      <c r="R1835" t="s">
        <v>8326</v>
      </c>
      <c r="S1835" s="11">
        <f t="shared" si="114"/>
        <v>41303.044016203705</v>
      </c>
      <c r="T1835" s="11">
        <f t="shared" si="115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7">
        <f t="shared" si="112"/>
        <v>1.1805000000000001</v>
      </c>
      <c r="P1836" s="9">
        <f t="shared" si="113"/>
        <v>131.16666666666666</v>
      </c>
      <c r="Q1836" t="s">
        <v>8325</v>
      </c>
      <c r="R1836" t="s">
        <v>8326</v>
      </c>
      <c r="S1836" s="11">
        <f t="shared" si="114"/>
        <v>41988.964062500003</v>
      </c>
      <c r="T1836" s="11">
        <f t="shared" si="115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6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7">
        <f t="shared" si="112"/>
        <v>1.04</v>
      </c>
      <c r="P1837" s="9">
        <f t="shared" si="113"/>
        <v>47.272727272727273</v>
      </c>
      <c r="Q1837" t="s">
        <v>8325</v>
      </c>
      <c r="R1837" t="s">
        <v>8326</v>
      </c>
      <c r="S1837" s="11">
        <f t="shared" si="114"/>
        <v>42430.702210648145</v>
      </c>
      <c r="T1837" s="11">
        <f t="shared" si="115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6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7">
        <f t="shared" si="112"/>
        <v>2.0034000000000001</v>
      </c>
      <c r="P1838" s="9">
        <f t="shared" si="113"/>
        <v>182.12727272727273</v>
      </c>
      <c r="Q1838" t="s">
        <v>8325</v>
      </c>
      <c r="R1838" t="s">
        <v>8326</v>
      </c>
      <c r="S1838" s="11">
        <f t="shared" si="114"/>
        <v>41305.809363425928</v>
      </c>
      <c r="T1838" s="11">
        <f t="shared" si="115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6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7">
        <f t="shared" si="112"/>
        <v>3.0683333333333334</v>
      </c>
      <c r="P1839" s="9">
        <f t="shared" si="113"/>
        <v>61.366666666666667</v>
      </c>
      <c r="Q1839" t="s">
        <v>8325</v>
      </c>
      <c r="R1839" t="s">
        <v>8326</v>
      </c>
      <c r="S1839" s="11">
        <f t="shared" si="114"/>
        <v>40926.047858796301</v>
      </c>
      <c r="T1839" s="11">
        <f t="shared" si="115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6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7">
        <f t="shared" si="112"/>
        <v>1.00149</v>
      </c>
      <c r="P1840" s="9">
        <f t="shared" si="113"/>
        <v>35.767499999999998</v>
      </c>
      <c r="Q1840" t="s">
        <v>8325</v>
      </c>
      <c r="R1840" t="s">
        <v>8326</v>
      </c>
      <c r="S1840" s="11">
        <f t="shared" si="114"/>
        <v>40788.786539351851</v>
      </c>
      <c r="T1840" s="11">
        <f t="shared" si="115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6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7">
        <f t="shared" si="112"/>
        <v>2.0529999999999999</v>
      </c>
      <c r="P1841" s="9">
        <f t="shared" si="113"/>
        <v>45.62222222222222</v>
      </c>
      <c r="Q1841" t="s">
        <v>8325</v>
      </c>
      <c r="R1841" t="s">
        <v>8326</v>
      </c>
      <c r="S1841" s="11">
        <f t="shared" si="114"/>
        <v>42614.722013888888</v>
      </c>
      <c r="T1841" s="11">
        <f t="shared" si="115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6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7">
        <f t="shared" si="112"/>
        <v>1.0888888888888888</v>
      </c>
      <c r="P1842" s="9">
        <f t="shared" si="113"/>
        <v>75.384615384615387</v>
      </c>
      <c r="Q1842" t="s">
        <v>8325</v>
      </c>
      <c r="R1842" t="s">
        <v>8326</v>
      </c>
      <c r="S1842" s="11">
        <f t="shared" si="114"/>
        <v>41382.096180555556</v>
      </c>
      <c r="T1842" s="11">
        <f t="shared" si="115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6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7">
        <f t="shared" si="112"/>
        <v>1.0175000000000001</v>
      </c>
      <c r="P1843" s="9">
        <f t="shared" si="113"/>
        <v>50.875</v>
      </c>
      <c r="Q1843" t="s">
        <v>8325</v>
      </c>
      <c r="R1843" t="s">
        <v>8326</v>
      </c>
      <c r="S1843" s="11">
        <f t="shared" si="114"/>
        <v>41745.84542824074</v>
      </c>
      <c r="T1843" s="11">
        <f t="shared" si="115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6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7">
        <f t="shared" si="112"/>
        <v>1.2524999999999999</v>
      </c>
      <c r="P1844" s="9">
        <f t="shared" si="113"/>
        <v>119.28571428571429</v>
      </c>
      <c r="Q1844" t="s">
        <v>8325</v>
      </c>
      <c r="R1844" t="s">
        <v>8326</v>
      </c>
      <c r="S1844" s="11">
        <f t="shared" si="114"/>
        <v>42031.631724537037</v>
      </c>
      <c r="T1844" s="11">
        <f t="shared" si="115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6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7">
        <f t="shared" si="112"/>
        <v>1.2400610000000001</v>
      </c>
      <c r="P1845" s="9">
        <f t="shared" si="113"/>
        <v>92.541865671641801</v>
      </c>
      <c r="Q1845" t="s">
        <v>8325</v>
      </c>
      <c r="R1845" t="s">
        <v>8326</v>
      </c>
      <c r="S1845" s="11">
        <f t="shared" si="114"/>
        <v>40564.994837962964</v>
      </c>
      <c r="T1845" s="11">
        <f t="shared" si="115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7">
        <f t="shared" si="112"/>
        <v>1.014</v>
      </c>
      <c r="P1846" s="9">
        <f t="shared" si="113"/>
        <v>76.05</v>
      </c>
      <c r="Q1846" t="s">
        <v>8325</v>
      </c>
      <c r="R1846" t="s">
        <v>8326</v>
      </c>
      <c r="S1846" s="11">
        <f t="shared" si="114"/>
        <v>40666.973541666666</v>
      </c>
      <c r="T1846" s="11">
        <f t="shared" si="115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6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7">
        <f t="shared" si="112"/>
        <v>1</v>
      </c>
      <c r="P1847" s="9">
        <f t="shared" si="113"/>
        <v>52.631578947368418</v>
      </c>
      <c r="Q1847" t="s">
        <v>8325</v>
      </c>
      <c r="R1847" t="s">
        <v>8326</v>
      </c>
      <c r="S1847" s="11">
        <f t="shared" si="114"/>
        <v>42523.333310185189</v>
      </c>
      <c r="T1847" s="11">
        <f t="shared" si="115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6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7">
        <f t="shared" si="112"/>
        <v>1.3792666666666666</v>
      </c>
      <c r="P1848" s="9">
        <f t="shared" si="113"/>
        <v>98.990430622009569</v>
      </c>
      <c r="Q1848" t="s">
        <v>8325</v>
      </c>
      <c r="R1848" t="s">
        <v>8326</v>
      </c>
      <c r="S1848" s="11">
        <f t="shared" si="114"/>
        <v>41228.650196759263</v>
      </c>
      <c r="T1848" s="11">
        <f t="shared" si="115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6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7">
        <f t="shared" si="112"/>
        <v>1.2088000000000001</v>
      </c>
      <c r="P1849" s="9">
        <f t="shared" si="113"/>
        <v>79.526315789473685</v>
      </c>
      <c r="Q1849" t="s">
        <v>8325</v>
      </c>
      <c r="R1849" t="s">
        <v>8326</v>
      </c>
      <c r="S1849" s="11">
        <f t="shared" si="114"/>
        <v>42094.236481481479</v>
      </c>
      <c r="T1849" s="11">
        <f t="shared" si="115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6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7">
        <f t="shared" si="112"/>
        <v>1.0736666666666668</v>
      </c>
      <c r="P1850" s="9">
        <f t="shared" si="113"/>
        <v>134.20833333333334</v>
      </c>
      <c r="Q1850" t="s">
        <v>8325</v>
      </c>
      <c r="R1850" t="s">
        <v>8326</v>
      </c>
      <c r="S1850" s="11">
        <f t="shared" si="114"/>
        <v>40691.788055555553</v>
      </c>
      <c r="T1850" s="11">
        <f t="shared" si="115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6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7">
        <f t="shared" si="112"/>
        <v>1.0033333333333334</v>
      </c>
      <c r="P1851" s="9">
        <f t="shared" si="113"/>
        <v>37.625</v>
      </c>
      <c r="Q1851" t="s">
        <v>8325</v>
      </c>
      <c r="R1851" t="s">
        <v>8326</v>
      </c>
      <c r="S1851" s="11">
        <f t="shared" si="114"/>
        <v>41169.845590277779</v>
      </c>
      <c r="T1851" s="11">
        <f t="shared" si="115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6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7">
        <f t="shared" si="112"/>
        <v>1.0152222222222222</v>
      </c>
      <c r="P1852" s="9">
        <f t="shared" si="113"/>
        <v>51.044692737430168</v>
      </c>
      <c r="Q1852" t="s">
        <v>8325</v>
      </c>
      <c r="R1852" t="s">
        <v>8326</v>
      </c>
      <c r="S1852" s="11">
        <f t="shared" si="114"/>
        <v>41800.959490740745</v>
      </c>
      <c r="T1852" s="11">
        <f t="shared" si="115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6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7">
        <f t="shared" si="112"/>
        <v>1.0007692307692309</v>
      </c>
      <c r="P1853" s="9">
        <f t="shared" si="113"/>
        <v>50.03846153846154</v>
      </c>
      <c r="Q1853" t="s">
        <v>8325</v>
      </c>
      <c r="R1853" t="s">
        <v>8326</v>
      </c>
      <c r="S1853" s="11">
        <f t="shared" si="114"/>
        <v>41827.906689814816</v>
      </c>
      <c r="T1853" s="11">
        <f t="shared" si="115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6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7">
        <f t="shared" si="112"/>
        <v>1.1696666666666666</v>
      </c>
      <c r="P1854" s="9">
        <f t="shared" si="113"/>
        <v>133.93129770992365</v>
      </c>
      <c r="Q1854" t="s">
        <v>8325</v>
      </c>
      <c r="R1854" t="s">
        <v>8326</v>
      </c>
      <c r="S1854" s="11">
        <f t="shared" si="114"/>
        <v>42081.77143518519</v>
      </c>
      <c r="T1854" s="11">
        <f t="shared" si="115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6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7">
        <f t="shared" si="112"/>
        <v>1.01875</v>
      </c>
      <c r="P1855" s="9">
        <f t="shared" si="113"/>
        <v>58.214285714285715</v>
      </c>
      <c r="Q1855" t="s">
        <v>8325</v>
      </c>
      <c r="R1855" t="s">
        <v>8326</v>
      </c>
      <c r="S1855" s="11">
        <f t="shared" si="114"/>
        <v>41177.060381944444</v>
      </c>
      <c r="T1855" s="11">
        <f t="shared" si="115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7">
        <f t="shared" si="112"/>
        <v>1.0212366666666666</v>
      </c>
      <c r="P1856" s="9">
        <f t="shared" si="113"/>
        <v>88.037643678160919</v>
      </c>
      <c r="Q1856" t="s">
        <v>8325</v>
      </c>
      <c r="R1856" t="s">
        <v>8326</v>
      </c>
      <c r="S1856" s="11">
        <f t="shared" si="114"/>
        <v>41388.021261574075</v>
      </c>
      <c r="T1856" s="11">
        <f t="shared" si="115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6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7">
        <f t="shared" si="112"/>
        <v>1.5405897142857143</v>
      </c>
      <c r="P1857" s="9">
        <f t="shared" si="113"/>
        <v>70.576753926701571</v>
      </c>
      <c r="Q1857" t="s">
        <v>8325</v>
      </c>
      <c r="R1857" t="s">
        <v>8326</v>
      </c>
      <c r="S1857" s="11">
        <f t="shared" si="114"/>
        <v>41600.538657407407</v>
      </c>
      <c r="T1857" s="11">
        <f t="shared" si="115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6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7">
        <f t="shared" si="112"/>
        <v>1.0125</v>
      </c>
      <c r="P1858" s="9">
        <f t="shared" si="113"/>
        <v>53.289473684210527</v>
      </c>
      <c r="Q1858" t="s">
        <v>8325</v>
      </c>
      <c r="R1858" t="s">
        <v>8326</v>
      </c>
      <c r="S1858" s="11">
        <f t="shared" si="114"/>
        <v>41817.854999999996</v>
      </c>
      <c r="T1858" s="11">
        <f t="shared" si="115"/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6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7">
        <f t="shared" ref="O1859:O1922" si="116">E1859/D1859</f>
        <v>1</v>
      </c>
      <c r="P1859" s="9">
        <f t="shared" ref="P1859:P1922" si="117">E1859/L1859</f>
        <v>136.36363636363637</v>
      </c>
      <c r="Q1859" t="s">
        <v>8325</v>
      </c>
      <c r="R1859" t="s">
        <v>8326</v>
      </c>
      <c r="S1859" s="11">
        <f t="shared" ref="S1859:S1922" si="118">(((J1859/60)/60)/24)+DATE(1970,1,1)</f>
        <v>41864.76866898148</v>
      </c>
      <c r="T1859" s="11">
        <f t="shared" ref="T1859:T1922" si="119">(((I1859/60)/60)/24)+DATE(1970,1,1)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6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7">
        <f t="shared" si="116"/>
        <v>1.0874800874800874</v>
      </c>
      <c r="P1860" s="9">
        <f t="shared" si="117"/>
        <v>40.547315436241611</v>
      </c>
      <c r="Q1860" t="s">
        <v>8325</v>
      </c>
      <c r="R1860" t="s">
        <v>8326</v>
      </c>
      <c r="S1860" s="11">
        <f t="shared" si="118"/>
        <v>40833.200474537036</v>
      </c>
      <c r="T1860" s="11">
        <f t="shared" si="119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6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7">
        <f t="shared" si="116"/>
        <v>1.3183333333333334</v>
      </c>
      <c r="P1861" s="9">
        <f t="shared" si="117"/>
        <v>70.625</v>
      </c>
      <c r="Q1861" t="s">
        <v>8325</v>
      </c>
      <c r="R1861" t="s">
        <v>8326</v>
      </c>
      <c r="S1861" s="11">
        <f t="shared" si="118"/>
        <v>40778.770011574074</v>
      </c>
      <c r="T1861" s="11">
        <f t="shared" si="119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6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7">
        <f t="shared" si="116"/>
        <v>1.3346666666666667</v>
      </c>
      <c r="P1862" s="9">
        <f t="shared" si="117"/>
        <v>52.684210526315788</v>
      </c>
      <c r="Q1862" t="s">
        <v>8325</v>
      </c>
      <c r="R1862" t="s">
        <v>8326</v>
      </c>
      <c r="S1862" s="11">
        <f t="shared" si="118"/>
        <v>41655.709305555552</v>
      </c>
      <c r="T1862" s="11">
        <f t="shared" si="119"/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6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7">
        <f t="shared" si="116"/>
        <v>0</v>
      </c>
      <c r="P1863" s="9" t="e">
        <f t="shared" si="117"/>
        <v>#DIV/0!</v>
      </c>
      <c r="Q1863" t="s">
        <v>8333</v>
      </c>
      <c r="R1863" t="s">
        <v>8335</v>
      </c>
      <c r="S1863" s="11">
        <f t="shared" si="118"/>
        <v>42000.300243055557</v>
      </c>
      <c r="T1863" s="11">
        <f t="shared" si="119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6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7">
        <f t="shared" si="116"/>
        <v>8.0833333333333326E-2</v>
      </c>
      <c r="P1864" s="9">
        <f t="shared" si="117"/>
        <v>90.9375</v>
      </c>
      <c r="Q1864" t="s">
        <v>8333</v>
      </c>
      <c r="R1864" t="s">
        <v>8335</v>
      </c>
      <c r="S1864" s="11">
        <f t="shared" si="118"/>
        <v>42755.492754629624</v>
      </c>
      <c r="T1864" s="11">
        <f t="shared" si="119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6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7">
        <f t="shared" si="116"/>
        <v>4.0000000000000001E-3</v>
      </c>
      <c r="P1865" s="9">
        <f t="shared" si="117"/>
        <v>5</v>
      </c>
      <c r="Q1865" t="s">
        <v>8333</v>
      </c>
      <c r="R1865" t="s">
        <v>8335</v>
      </c>
      <c r="S1865" s="11">
        <f t="shared" si="118"/>
        <v>41772.797280092593</v>
      </c>
      <c r="T1865" s="11">
        <f t="shared" si="119"/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7">
        <f t="shared" si="116"/>
        <v>0.42892307692307691</v>
      </c>
      <c r="P1866" s="9">
        <f t="shared" si="117"/>
        <v>58.083333333333336</v>
      </c>
      <c r="Q1866" t="s">
        <v>8333</v>
      </c>
      <c r="R1866" t="s">
        <v>8335</v>
      </c>
      <c r="S1866" s="11">
        <f t="shared" si="118"/>
        <v>41733.716435185182</v>
      </c>
      <c r="T1866" s="11">
        <f t="shared" si="119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6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7">
        <f t="shared" si="116"/>
        <v>3.6363636363636364E-5</v>
      </c>
      <c r="P1867" s="9">
        <f t="shared" si="117"/>
        <v>2</v>
      </c>
      <c r="Q1867" t="s">
        <v>8333</v>
      </c>
      <c r="R1867" t="s">
        <v>8335</v>
      </c>
      <c r="S1867" s="11">
        <f t="shared" si="118"/>
        <v>42645.367442129631</v>
      </c>
      <c r="T1867" s="11">
        <f t="shared" si="119"/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6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7">
        <f t="shared" si="116"/>
        <v>5.0000000000000001E-3</v>
      </c>
      <c r="P1868" s="9">
        <f t="shared" si="117"/>
        <v>62.5</v>
      </c>
      <c r="Q1868" t="s">
        <v>8333</v>
      </c>
      <c r="R1868" t="s">
        <v>8335</v>
      </c>
      <c r="S1868" s="11">
        <f t="shared" si="118"/>
        <v>42742.246493055558</v>
      </c>
      <c r="T1868" s="11">
        <f t="shared" si="119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6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7">
        <f t="shared" si="116"/>
        <v>5.0000000000000001E-4</v>
      </c>
      <c r="P1869" s="9">
        <f t="shared" si="117"/>
        <v>10</v>
      </c>
      <c r="Q1869" t="s">
        <v>8333</v>
      </c>
      <c r="R1869" t="s">
        <v>8335</v>
      </c>
      <c r="S1869" s="11">
        <f t="shared" si="118"/>
        <v>42649.924907407403</v>
      </c>
      <c r="T1869" s="11">
        <f t="shared" si="119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6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7">
        <f t="shared" si="116"/>
        <v>4.8680000000000001E-2</v>
      </c>
      <c r="P1870" s="9">
        <f t="shared" si="117"/>
        <v>71.588235294117652</v>
      </c>
      <c r="Q1870" t="s">
        <v>8333</v>
      </c>
      <c r="R1870" t="s">
        <v>8335</v>
      </c>
      <c r="S1870" s="11">
        <f t="shared" si="118"/>
        <v>42328.779224537036</v>
      </c>
      <c r="T1870" s="11">
        <f t="shared" si="119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6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7">
        <f t="shared" si="116"/>
        <v>0</v>
      </c>
      <c r="P1871" s="9" t="e">
        <f t="shared" si="117"/>
        <v>#DIV/0!</v>
      </c>
      <c r="Q1871" t="s">
        <v>8333</v>
      </c>
      <c r="R1871" t="s">
        <v>8335</v>
      </c>
      <c r="S1871" s="11">
        <f t="shared" si="118"/>
        <v>42709.002881944441</v>
      </c>
      <c r="T1871" s="11">
        <f t="shared" si="119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6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7">
        <f t="shared" si="116"/>
        <v>0.10314285714285715</v>
      </c>
      <c r="P1872" s="9">
        <f t="shared" si="117"/>
        <v>32.81818181818182</v>
      </c>
      <c r="Q1872" t="s">
        <v>8333</v>
      </c>
      <c r="R1872" t="s">
        <v>8335</v>
      </c>
      <c r="S1872" s="11">
        <f t="shared" si="118"/>
        <v>42371.355729166666</v>
      </c>
      <c r="T1872" s="11">
        <f t="shared" si="119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6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7">
        <f t="shared" si="116"/>
        <v>0.7178461538461538</v>
      </c>
      <c r="P1873" s="9">
        <f t="shared" si="117"/>
        <v>49.11578947368421</v>
      </c>
      <c r="Q1873" t="s">
        <v>8333</v>
      </c>
      <c r="R1873" t="s">
        <v>8335</v>
      </c>
      <c r="S1873" s="11">
        <f t="shared" si="118"/>
        <v>41923.783576388887</v>
      </c>
      <c r="T1873" s="11">
        <f t="shared" si="119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6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7">
        <f t="shared" si="116"/>
        <v>1.06E-2</v>
      </c>
      <c r="P1874" s="9">
        <f t="shared" si="117"/>
        <v>16.307692307692307</v>
      </c>
      <c r="Q1874" t="s">
        <v>8333</v>
      </c>
      <c r="R1874" t="s">
        <v>8335</v>
      </c>
      <c r="S1874" s="11">
        <f t="shared" si="118"/>
        <v>42155.129652777774</v>
      </c>
      <c r="T1874" s="11">
        <f t="shared" si="119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6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7">
        <f t="shared" si="116"/>
        <v>4.4999999999999997E-3</v>
      </c>
      <c r="P1875" s="9">
        <f t="shared" si="117"/>
        <v>18</v>
      </c>
      <c r="Q1875" t="s">
        <v>8333</v>
      </c>
      <c r="R1875" t="s">
        <v>8335</v>
      </c>
      <c r="S1875" s="11">
        <f t="shared" si="118"/>
        <v>42164.615856481483</v>
      </c>
      <c r="T1875" s="11">
        <f t="shared" si="119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7">
        <f t="shared" si="116"/>
        <v>1.6249999999999999E-4</v>
      </c>
      <c r="P1876" s="9">
        <f t="shared" si="117"/>
        <v>13</v>
      </c>
      <c r="Q1876" t="s">
        <v>8333</v>
      </c>
      <c r="R1876" t="s">
        <v>8335</v>
      </c>
      <c r="S1876" s="11">
        <f t="shared" si="118"/>
        <v>42529.969131944439</v>
      </c>
      <c r="T1876" s="11">
        <f t="shared" si="119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6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7">
        <f t="shared" si="116"/>
        <v>5.1000000000000004E-3</v>
      </c>
      <c r="P1877" s="9">
        <f t="shared" si="117"/>
        <v>17</v>
      </c>
      <c r="Q1877" t="s">
        <v>8333</v>
      </c>
      <c r="R1877" t="s">
        <v>8335</v>
      </c>
      <c r="S1877" s="11">
        <f t="shared" si="118"/>
        <v>42528.899398148147</v>
      </c>
      <c r="T1877" s="11">
        <f t="shared" si="119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6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7">
        <f t="shared" si="116"/>
        <v>0</v>
      </c>
      <c r="P1878" s="9" t="e">
        <f t="shared" si="117"/>
        <v>#DIV/0!</v>
      </c>
      <c r="Q1878" t="s">
        <v>8333</v>
      </c>
      <c r="R1878" t="s">
        <v>8335</v>
      </c>
      <c r="S1878" s="11">
        <f t="shared" si="118"/>
        <v>41776.284780092588</v>
      </c>
      <c r="T1878" s="11">
        <f t="shared" si="119"/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6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7">
        <f t="shared" si="116"/>
        <v>0</v>
      </c>
      <c r="P1879" s="9" t="e">
        <f t="shared" si="117"/>
        <v>#DIV/0!</v>
      </c>
      <c r="Q1879" t="s">
        <v>8333</v>
      </c>
      <c r="R1879" t="s">
        <v>8335</v>
      </c>
      <c r="S1879" s="11">
        <f t="shared" si="118"/>
        <v>42035.029224537036</v>
      </c>
      <c r="T1879" s="11">
        <f t="shared" si="119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6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7">
        <f t="shared" si="116"/>
        <v>0</v>
      </c>
      <c r="P1880" s="9" t="e">
        <f t="shared" si="117"/>
        <v>#DIV/0!</v>
      </c>
      <c r="Q1880" t="s">
        <v>8333</v>
      </c>
      <c r="R1880" t="s">
        <v>8335</v>
      </c>
      <c r="S1880" s="11">
        <f t="shared" si="118"/>
        <v>41773.008738425924</v>
      </c>
      <c r="T1880" s="11">
        <f t="shared" si="119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6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7">
        <f t="shared" si="116"/>
        <v>1.1999999999999999E-3</v>
      </c>
      <c r="P1881" s="9">
        <f t="shared" si="117"/>
        <v>3</v>
      </c>
      <c r="Q1881" t="s">
        <v>8333</v>
      </c>
      <c r="R1881" t="s">
        <v>8335</v>
      </c>
      <c r="S1881" s="11">
        <f t="shared" si="118"/>
        <v>42413.649641203709</v>
      </c>
      <c r="T1881" s="11">
        <f t="shared" si="119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6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7">
        <f t="shared" si="116"/>
        <v>0.20080000000000001</v>
      </c>
      <c r="P1882" s="9">
        <f t="shared" si="117"/>
        <v>41.833333333333336</v>
      </c>
      <c r="Q1882" t="s">
        <v>8333</v>
      </c>
      <c r="R1882" t="s">
        <v>8335</v>
      </c>
      <c r="S1882" s="11">
        <f t="shared" si="118"/>
        <v>42430.566898148143</v>
      </c>
      <c r="T1882" s="11">
        <f t="shared" si="119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6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7">
        <f t="shared" si="116"/>
        <v>1.726845</v>
      </c>
      <c r="P1883" s="9">
        <f t="shared" si="117"/>
        <v>49.338428571428572</v>
      </c>
      <c r="Q1883" t="s">
        <v>8325</v>
      </c>
      <c r="R1883" t="s">
        <v>8329</v>
      </c>
      <c r="S1883" s="11">
        <f t="shared" si="118"/>
        <v>42043.152650462958</v>
      </c>
      <c r="T1883" s="11">
        <f t="shared" si="119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6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7">
        <f t="shared" si="116"/>
        <v>1.008955223880597</v>
      </c>
      <c r="P1884" s="9">
        <f t="shared" si="117"/>
        <v>41.728395061728392</v>
      </c>
      <c r="Q1884" t="s">
        <v>8325</v>
      </c>
      <c r="R1884" t="s">
        <v>8329</v>
      </c>
      <c r="S1884" s="11">
        <f t="shared" si="118"/>
        <v>41067.949212962965</v>
      </c>
      <c r="T1884" s="11">
        <f t="shared" si="119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6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7">
        <f t="shared" si="116"/>
        <v>1.0480480480480481</v>
      </c>
      <c r="P1885" s="9">
        <f t="shared" si="117"/>
        <v>32.71875</v>
      </c>
      <c r="Q1885" t="s">
        <v>8325</v>
      </c>
      <c r="R1885" t="s">
        <v>8329</v>
      </c>
      <c r="S1885" s="11">
        <f t="shared" si="118"/>
        <v>40977.948009259257</v>
      </c>
      <c r="T1885" s="11">
        <f t="shared" si="119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7">
        <f t="shared" si="116"/>
        <v>1.351</v>
      </c>
      <c r="P1886" s="9">
        <f t="shared" si="117"/>
        <v>51.96153846153846</v>
      </c>
      <c r="Q1886" t="s">
        <v>8325</v>
      </c>
      <c r="R1886" t="s">
        <v>8329</v>
      </c>
      <c r="S1886" s="11">
        <f t="shared" si="118"/>
        <v>41205.198321759257</v>
      </c>
      <c r="T1886" s="11">
        <f t="shared" si="119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6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7">
        <f t="shared" si="116"/>
        <v>1.1632786885245903</v>
      </c>
      <c r="P1887" s="9">
        <f t="shared" si="117"/>
        <v>50.685714285714283</v>
      </c>
      <c r="Q1887" t="s">
        <v>8325</v>
      </c>
      <c r="R1887" t="s">
        <v>8329</v>
      </c>
      <c r="S1887" s="11">
        <f t="shared" si="118"/>
        <v>41099.093865740739</v>
      </c>
      <c r="T1887" s="11">
        <f t="shared" si="119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6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7">
        <f t="shared" si="116"/>
        <v>1.0208333333333333</v>
      </c>
      <c r="P1888" s="9">
        <f t="shared" si="117"/>
        <v>42.241379310344826</v>
      </c>
      <c r="Q1888" t="s">
        <v>8325</v>
      </c>
      <c r="R1888" t="s">
        <v>8329</v>
      </c>
      <c r="S1888" s="11">
        <f t="shared" si="118"/>
        <v>41925.906689814816</v>
      </c>
      <c r="T1888" s="11">
        <f t="shared" si="119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6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7">
        <f t="shared" si="116"/>
        <v>1.1116666666666666</v>
      </c>
      <c r="P1889" s="9">
        <f t="shared" si="117"/>
        <v>416.875</v>
      </c>
      <c r="Q1889" t="s">
        <v>8325</v>
      </c>
      <c r="R1889" t="s">
        <v>8329</v>
      </c>
      <c r="S1889" s="11">
        <f t="shared" si="118"/>
        <v>42323.800138888888</v>
      </c>
      <c r="T1889" s="11">
        <f t="shared" si="119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6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7">
        <f t="shared" si="116"/>
        <v>1.6608000000000001</v>
      </c>
      <c r="P1890" s="9">
        <f t="shared" si="117"/>
        <v>46.651685393258425</v>
      </c>
      <c r="Q1890" t="s">
        <v>8325</v>
      </c>
      <c r="R1890" t="s">
        <v>8329</v>
      </c>
      <c r="S1890" s="11">
        <f t="shared" si="118"/>
        <v>40299.239953703705</v>
      </c>
      <c r="T1890" s="11">
        <f t="shared" si="119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6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7">
        <f t="shared" si="116"/>
        <v>1.0660000000000001</v>
      </c>
      <c r="P1891" s="9">
        <f t="shared" si="117"/>
        <v>48.454545454545453</v>
      </c>
      <c r="Q1891" t="s">
        <v>8325</v>
      </c>
      <c r="R1891" t="s">
        <v>8329</v>
      </c>
      <c r="S1891" s="11">
        <f t="shared" si="118"/>
        <v>41299.793356481481</v>
      </c>
      <c r="T1891" s="11">
        <f t="shared" si="119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6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7">
        <f t="shared" si="116"/>
        <v>1.4458441666666668</v>
      </c>
      <c r="P1892" s="9">
        <f t="shared" si="117"/>
        <v>70.5289837398374</v>
      </c>
      <c r="Q1892" t="s">
        <v>8325</v>
      </c>
      <c r="R1892" t="s">
        <v>8329</v>
      </c>
      <c r="S1892" s="11">
        <f t="shared" si="118"/>
        <v>41228.786203703705</v>
      </c>
      <c r="T1892" s="11">
        <f t="shared" si="119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6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7">
        <f t="shared" si="116"/>
        <v>1.0555000000000001</v>
      </c>
      <c r="P1893" s="9">
        <f t="shared" si="117"/>
        <v>87.958333333333329</v>
      </c>
      <c r="Q1893" t="s">
        <v>8325</v>
      </c>
      <c r="R1893" t="s">
        <v>8329</v>
      </c>
      <c r="S1893" s="11">
        <f t="shared" si="118"/>
        <v>40335.798078703701</v>
      </c>
      <c r="T1893" s="11">
        <f t="shared" si="119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6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7">
        <f t="shared" si="116"/>
        <v>1.3660000000000001</v>
      </c>
      <c r="P1894" s="9">
        <f t="shared" si="117"/>
        <v>26.26923076923077</v>
      </c>
      <c r="Q1894" t="s">
        <v>8325</v>
      </c>
      <c r="R1894" t="s">
        <v>8329</v>
      </c>
      <c r="S1894" s="11">
        <f t="shared" si="118"/>
        <v>40671.637511574074</v>
      </c>
      <c r="T1894" s="11">
        <f t="shared" si="119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6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7">
        <f t="shared" si="116"/>
        <v>1.04</v>
      </c>
      <c r="P1895" s="9">
        <f t="shared" si="117"/>
        <v>57.777777777777779</v>
      </c>
      <c r="Q1895" t="s">
        <v>8325</v>
      </c>
      <c r="R1895" t="s">
        <v>8329</v>
      </c>
      <c r="S1895" s="11">
        <f t="shared" si="118"/>
        <v>40632.94195601852</v>
      </c>
      <c r="T1895" s="11">
        <f t="shared" si="119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7">
        <f t="shared" si="116"/>
        <v>1.145</v>
      </c>
      <c r="P1896" s="9">
        <f t="shared" si="117"/>
        <v>57.25</v>
      </c>
      <c r="Q1896" t="s">
        <v>8325</v>
      </c>
      <c r="R1896" t="s">
        <v>8329</v>
      </c>
      <c r="S1896" s="11">
        <f t="shared" si="118"/>
        <v>40920.904895833337</v>
      </c>
      <c r="T1896" s="11">
        <f t="shared" si="119"/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6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7">
        <f t="shared" si="116"/>
        <v>1.0171957671957672</v>
      </c>
      <c r="P1897" s="9">
        <f t="shared" si="117"/>
        <v>196.34042553191489</v>
      </c>
      <c r="Q1897" t="s">
        <v>8325</v>
      </c>
      <c r="R1897" t="s">
        <v>8329</v>
      </c>
      <c r="S1897" s="11">
        <f t="shared" si="118"/>
        <v>42267.746782407412</v>
      </c>
      <c r="T1897" s="11">
        <f t="shared" si="119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6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7">
        <f t="shared" si="116"/>
        <v>1.2394678492239468</v>
      </c>
      <c r="P1898" s="9">
        <f t="shared" si="117"/>
        <v>43</v>
      </c>
      <c r="Q1898" t="s">
        <v>8325</v>
      </c>
      <c r="R1898" t="s">
        <v>8329</v>
      </c>
      <c r="S1898" s="11">
        <f t="shared" si="118"/>
        <v>40981.710243055553</v>
      </c>
      <c r="T1898" s="11">
        <f t="shared" si="119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6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7">
        <f t="shared" si="116"/>
        <v>1.0245669291338582</v>
      </c>
      <c r="P1899" s="9">
        <f t="shared" si="117"/>
        <v>35.551912568306008</v>
      </c>
      <c r="Q1899" t="s">
        <v>8325</v>
      </c>
      <c r="R1899" t="s">
        <v>8329</v>
      </c>
      <c r="S1899" s="11">
        <f t="shared" si="118"/>
        <v>41680.583402777782</v>
      </c>
      <c r="T1899" s="11">
        <f t="shared" si="119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6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7">
        <f t="shared" si="116"/>
        <v>1.4450000000000001</v>
      </c>
      <c r="P1900" s="9">
        <f t="shared" si="117"/>
        <v>68.80952380952381</v>
      </c>
      <c r="Q1900" t="s">
        <v>8325</v>
      </c>
      <c r="R1900" t="s">
        <v>8329</v>
      </c>
      <c r="S1900" s="11">
        <f t="shared" si="118"/>
        <v>42366.192974537036</v>
      </c>
      <c r="T1900" s="11">
        <f t="shared" si="119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6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7">
        <f t="shared" si="116"/>
        <v>1.3333333333333333</v>
      </c>
      <c r="P1901" s="9">
        <f t="shared" si="117"/>
        <v>28.571428571428573</v>
      </c>
      <c r="Q1901" t="s">
        <v>8325</v>
      </c>
      <c r="R1901" t="s">
        <v>8329</v>
      </c>
      <c r="S1901" s="11">
        <f t="shared" si="118"/>
        <v>42058.941736111112</v>
      </c>
      <c r="T1901" s="11">
        <f t="shared" si="119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6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7">
        <f t="shared" si="116"/>
        <v>1.0936440000000001</v>
      </c>
      <c r="P1902" s="9">
        <f t="shared" si="117"/>
        <v>50.631666666666668</v>
      </c>
      <c r="Q1902" t="s">
        <v>8325</v>
      </c>
      <c r="R1902" t="s">
        <v>8329</v>
      </c>
      <c r="S1902" s="11">
        <f t="shared" si="118"/>
        <v>41160.871886574074</v>
      </c>
      <c r="T1902" s="11">
        <f t="shared" si="119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6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7">
        <f t="shared" si="116"/>
        <v>2.696969696969697E-2</v>
      </c>
      <c r="P1903" s="9">
        <f t="shared" si="117"/>
        <v>106.8</v>
      </c>
      <c r="Q1903" t="s">
        <v>8319</v>
      </c>
      <c r="R1903" t="s">
        <v>8348</v>
      </c>
      <c r="S1903" s="11">
        <f t="shared" si="118"/>
        <v>42116.54315972222</v>
      </c>
      <c r="T1903" s="11">
        <f t="shared" si="119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6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7">
        <f t="shared" si="116"/>
        <v>1.2E-2</v>
      </c>
      <c r="P1904" s="9">
        <f t="shared" si="117"/>
        <v>4</v>
      </c>
      <c r="Q1904" t="s">
        <v>8319</v>
      </c>
      <c r="R1904" t="s">
        <v>8348</v>
      </c>
      <c r="S1904" s="11">
        <f t="shared" si="118"/>
        <v>42037.789895833332</v>
      </c>
      <c r="T1904" s="11">
        <f t="shared" si="119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6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7">
        <f t="shared" si="116"/>
        <v>0.46600000000000003</v>
      </c>
      <c r="P1905" s="9">
        <f t="shared" si="117"/>
        <v>34.097560975609753</v>
      </c>
      <c r="Q1905" t="s">
        <v>8319</v>
      </c>
      <c r="R1905" t="s">
        <v>8348</v>
      </c>
      <c r="S1905" s="11">
        <f t="shared" si="118"/>
        <v>42702.770729166667</v>
      </c>
      <c r="T1905" s="11">
        <f t="shared" si="119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7">
        <f t="shared" si="116"/>
        <v>1E-3</v>
      </c>
      <c r="P1906" s="9">
        <f t="shared" si="117"/>
        <v>25</v>
      </c>
      <c r="Q1906" t="s">
        <v>8319</v>
      </c>
      <c r="R1906" t="s">
        <v>8348</v>
      </c>
      <c r="S1906" s="11">
        <f t="shared" si="118"/>
        <v>42326.685428240744</v>
      </c>
      <c r="T1906" s="11">
        <f t="shared" si="119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6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7">
        <f t="shared" si="116"/>
        <v>1.6800000000000001E-3</v>
      </c>
      <c r="P1907" s="9">
        <f t="shared" si="117"/>
        <v>10.5</v>
      </c>
      <c r="Q1907" t="s">
        <v>8319</v>
      </c>
      <c r="R1907" t="s">
        <v>8348</v>
      </c>
      <c r="S1907" s="11">
        <f t="shared" si="118"/>
        <v>41859.925856481481</v>
      </c>
      <c r="T1907" s="11">
        <f t="shared" si="119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6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7">
        <f t="shared" si="116"/>
        <v>0.42759999999999998</v>
      </c>
      <c r="P1908" s="9">
        <f t="shared" si="117"/>
        <v>215.95959595959596</v>
      </c>
      <c r="Q1908" t="s">
        <v>8319</v>
      </c>
      <c r="R1908" t="s">
        <v>8348</v>
      </c>
      <c r="S1908" s="11">
        <f t="shared" si="118"/>
        <v>42514.671099537038</v>
      </c>
      <c r="T1908" s="11">
        <f t="shared" si="119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6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7">
        <f t="shared" si="116"/>
        <v>2.8333333333333335E-3</v>
      </c>
      <c r="P1909" s="9">
        <f t="shared" si="117"/>
        <v>21.25</v>
      </c>
      <c r="Q1909" t="s">
        <v>8319</v>
      </c>
      <c r="R1909" t="s">
        <v>8348</v>
      </c>
      <c r="S1909" s="11">
        <f t="shared" si="118"/>
        <v>41767.587094907409</v>
      </c>
      <c r="T1909" s="11">
        <f t="shared" si="119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6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7">
        <f t="shared" si="116"/>
        <v>1.7319999999999999E-2</v>
      </c>
      <c r="P1910" s="9">
        <f t="shared" si="117"/>
        <v>108.25</v>
      </c>
      <c r="Q1910" t="s">
        <v>8319</v>
      </c>
      <c r="R1910" t="s">
        <v>8348</v>
      </c>
      <c r="S1910" s="11">
        <f t="shared" si="118"/>
        <v>42703.917824074073</v>
      </c>
      <c r="T1910" s="11">
        <f t="shared" si="119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6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7">
        <f t="shared" si="116"/>
        <v>0.14111428571428572</v>
      </c>
      <c r="P1911" s="9">
        <f t="shared" si="117"/>
        <v>129.97368421052633</v>
      </c>
      <c r="Q1911" t="s">
        <v>8319</v>
      </c>
      <c r="R1911" t="s">
        <v>8348</v>
      </c>
      <c r="S1911" s="11">
        <f t="shared" si="118"/>
        <v>41905.429155092592</v>
      </c>
      <c r="T1911" s="11">
        <f t="shared" si="119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6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7">
        <f t="shared" si="116"/>
        <v>0.39395294117647056</v>
      </c>
      <c r="P1912" s="9">
        <f t="shared" si="117"/>
        <v>117.49473684210527</v>
      </c>
      <c r="Q1912" t="s">
        <v>8319</v>
      </c>
      <c r="R1912" t="s">
        <v>8348</v>
      </c>
      <c r="S1912" s="11">
        <f t="shared" si="118"/>
        <v>42264.963159722218</v>
      </c>
      <c r="T1912" s="11">
        <f t="shared" si="119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6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7">
        <f t="shared" si="116"/>
        <v>2.3529411764705883E-4</v>
      </c>
      <c r="P1913" s="9">
        <f t="shared" si="117"/>
        <v>10</v>
      </c>
      <c r="Q1913" t="s">
        <v>8319</v>
      </c>
      <c r="R1913" t="s">
        <v>8348</v>
      </c>
      <c r="S1913" s="11">
        <f t="shared" si="118"/>
        <v>41830.033958333333</v>
      </c>
      <c r="T1913" s="11">
        <f t="shared" si="119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6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7">
        <f t="shared" si="116"/>
        <v>0.59299999999999997</v>
      </c>
      <c r="P1914" s="9">
        <f t="shared" si="117"/>
        <v>70.595238095238102</v>
      </c>
      <c r="Q1914" t="s">
        <v>8319</v>
      </c>
      <c r="R1914" t="s">
        <v>8348</v>
      </c>
      <c r="S1914" s="11">
        <f t="shared" si="118"/>
        <v>42129.226388888885</v>
      </c>
      <c r="T1914" s="11">
        <f t="shared" si="119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6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7">
        <f t="shared" si="116"/>
        <v>1.3270833333333334E-2</v>
      </c>
      <c r="P1915" s="9">
        <f t="shared" si="117"/>
        <v>24.5</v>
      </c>
      <c r="Q1915" t="s">
        <v>8319</v>
      </c>
      <c r="R1915" t="s">
        <v>8348</v>
      </c>
      <c r="S1915" s="11">
        <f t="shared" si="118"/>
        <v>41890.511319444442</v>
      </c>
      <c r="T1915" s="11">
        <f t="shared" si="119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7">
        <f t="shared" si="116"/>
        <v>9.0090090090090086E-2</v>
      </c>
      <c r="P1916" s="9">
        <f t="shared" si="117"/>
        <v>30</v>
      </c>
      <c r="Q1916" t="s">
        <v>8319</v>
      </c>
      <c r="R1916" t="s">
        <v>8348</v>
      </c>
      <c r="S1916" s="11">
        <f t="shared" si="118"/>
        <v>41929.174456018518</v>
      </c>
      <c r="T1916" s="11">
        <f t="shared" si="119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6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7">
        <f t="shared" si="116"/>
        <v>1.6E-2</v>
      </c>
      <c r="P1917" s="9">
        <f t="shared" si="117"/>
        <v>2</v>
      </c>
      <c r="Q1917" t="s">
        <v>8319</v>
      </c>
      <c r="R1917" t="s">
        <v>8348</v>
      </c>
      <c r="S1917" s="11">
        <f t="shared" si="118"/>
        <v>41864.04886574074</v>
      </c>
      <c r="T1917" s="11">
        <f t="shared" si="119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6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7">
        <f t="shared" si="116"/>
        <v>5.1000000000000004E-3</v>
      </c>
      <c r="P1918" s="9">
        <f t="shared" si="117"/>
        <v>17</v>
      </c>
      <c r="Q1918" t="s">
        <v>8319</v>
      </c>
      <c r="R1918" t="s">
        <v>8348</v>
      </c>
      <c r="S1918" s="11">
        <f t="shared" si="118"/>
        <v>42656.717303240745</v>
      </c>
      <c r="T1918" s="11">
        <f t="shared" si="119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6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7">
        <f t="shared" si="116"/>
        <v>0.52570512820512816</v>
      </c>
      <c r="P1919" s="9">
        <f t="shared" si="117"/>
        <v>2928.9285714285716</v>
      </c>
      <c r="Q1919" t="s">
        <v>8319</v>
      </c>
      <c r="R1919" t="s">
        <v>8348</v>
      </c>
      <c r="S1919" s="11">
        <f t="shared" si="118"/>
        <v>42746.270057870366</v>
      </c>
      <c r="T1919" s="11">
        <f t="shared" si="119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6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7">
        <f t="shared" si="116"/>
        <v>1.04E-2</v>
      </c>
      <c r="P1920" s="9">
        <f t="shared" si="117"/>
        <v>28.888888888888889</v>
      </c>
      <c r="Q1920" t="s">
        <v>8319</v>
      </c>
      <c r="R1920" t="s">
        <v>8348</v>
      </c>
      <c r="S1920" s="11">
        <f t="shared" si="118"/>
        <v>41828.789942129632</v>
      </c>
      <c r="T1920" s="11">
        <f t="shared" si="119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6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7">
        <f t="shared" si="116"/>
        <v>0.47399999999999998</v>
      </c>
      <c r="P1921" s="9">
        <f t="shared" si="117"/>
        <v>29.625</v>
      </c>
      <c r="Q1921" t="s">
        <v>8319</v>
      </c>
      <c r="R1921" t="s">
        <v>8348</v>
      </c>
      <c r="S1921" s="11">
        <f t="shared" si="118"/>
        <v>42113.875567129624</v>
      </c>
      <c r="T1921" s="11">
        <f t="shared" si="119"/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6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7">
        <f t="shared" si="116"/>
        <v>0.43030000000000002</v>
      </c>
      <c r="P1922" s="9">
        <f t="shared" si="117"/>
        <v>40.980952380952381</v>
      </c>
      <c r="Q1922" t="s">
        <v>8319</v>
      </c>
      <c r="R1922" t="s">
        <v>8348</v>
      </c>
      <c r="S1922" s="11">
        <f t="shared" si="118"/>
        <v>42270.875706018516</v>
      </c>
      <c r="T1922" s="11">
        <f t="shared" si="119"/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6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7">
        <f t="shared" ref="O1923:O1986" si="120">E1923/D1923</f>
        <v>1.3680000000000001</v>
      </c>
      <c r="P1923" s="9">
        <f t="shared" ref="P1923:P1986" si="121">E1923/L1923</f>
        <v>54</v>
      </c>
      <c r="Q1923" t="s">
        <v>8325</v>
      </c>
      <c r="R1923" t="s">
        <v>8329</v>
      </c>
      <c r="S1923" s="11">
        <f t="shared" ref="S1923:S1986" si="122">(((J1923/60)/60)/24)+DATE(1970,1,1)</f>
        <v>41074.221562500003</v>
      </c>
      <c r="T1923" s="11">
        <f t="shared" ref="T1923:T1986" si="123">(((I1923/60)/60)/24)+DATE(1970,1,1)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6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7">
        <f t="shared" si="120"/>
        <v>1.1555</v>
      </c>
      <c r="P1924" s="9">
        <f t="shared" si="121"/>
        <v>36.109375</v>
      </c>
      <c r="Q1924" t="s">
        <v>8325</v>
      </c>
      <c r="R1924" t="s">
        <v>8329</v>
      </c>
      <c r="S1924" s="11">
        <f t="shared" si="122"/>
        <v>41590.255868055552</v>
      </c>
      <c r="T1924" s="11">
        <f t="shared" si="123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6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7">
        <f t="shared" si="120"/>
        <v>2.4079999999999999</v>
      </c>
      <c r="P1925" s="9">
        <f t="shared" si="121"/>
        <v>23.153846153846153</v>
      </c>
      <c r="Q1925" t="s">
        <v>8325</v>
      </c>
      <c r="R1925" t="s">
        <v>8329</v>
      </c>
      <c r="S1925" s="11">
        <f t="shared" si="122"/>
        <v>40772.848749999997</v>
      </c>
      <c r="T1925" s="11">
        <f t="shared" si="123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7">
        <f t="shared" si="120"/>
        <v>1.1439999999999999</v>
      </c>
      <c r="P1926" s="9">
        <f t="shared" si="121"/>
        <v>104</v>
      </c>
      <c r="Q1926" t="s">
        <v>8325</v>
      </c>
      <c r="R1926" t="s">
        <v>8329</v>
      </c>
      <c r="S1926" s="11">
        <f t="shared" si="122"/>
        <v>41626.761053240742</v>
      </c>
      <c r="T1926" s="11">
        <f t="shared" si="123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6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7">
        <f t="shared" si="120"/>
        <v>1.1033333333333333</v>
      </c>
      <c r="P1927" s="9">
        <f t="shared" si="121"/>
        <v>31.826923076923077</v>
      </c>
      <c r="Q1927" t="s">
        <v>8325</v>
      </c>
      <c r="R1927" t="s">
        <v>8329</v>
      </c>
      <c r="S1927" s="11">
        <f t="shared" si="122"/>
        <v>41535.90148148148</v>
      </c>
      <c r="T1927" s="11">
        <f t="shared" si="123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6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7">
        <f t="shared" si="120"/>
        <v>1.9537933333333333</v>
      </c>
      <c r="P1928" s="9">
        <f t="shared" si="121"/>
        <v>27.3896261682243</v>
      </c>
      <c r="Q1928" t="s">
        <v>8325</v>
      </c>
      <c r="R1928" t="s">
        <v>8329</v>
      </c>
      <c r="S1928" s="11">
        <f t="shared" si="122"/>
        <v>40456.954351851848</v>
      </c>
      <c r="T1928" s="11">
        <f t="shared" si="123"/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6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7">
        <f t="shared" si="120"/>
        <v>1.0333333333333334</v>
      </c>
      <c r="P1929" s="9">
        <f t="shared" si="121"/>
        <v>56.363636363636367</v>
      </c>
      <c r="Q1929" t="s">
        <v>8325</v>
      </c>
      <c r="R1929" t="s">
        <v>8329</v>
      </c>
      <c r="S1929" s="11">
        <f t="shared" si="122"/>
        <v>40960.861562500002</v>
      </c>
      <c r="T1929" s="11">
        <f t="shared" si="123"/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6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7">
        <f t="shared" si="120"/>
        <v>1.031372549019608</v>
      </c>
      <c r="P1930" s="9">
        <f t="shared" si="121"/>
        <v>77.352941176470594</v>
      </c>
      <c r="Q1930" t="s">
        <v>8325</v>
      </c>
      <c r="R1930" t="s">
        <v>8329</v>
      </c>
      <c r="S1930" s="11">
        <f t="shared" si="122"/>
        <v>41371.648078703707</v>
      </c>
      <c r="T1930" s="11">
        <f t="shared" si="123"/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6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7">
        <f t="shared" si="120"/>
        <v>1.003125</v>
      </c>
      <c r="P1931" s="9">
        <f t="shared" si="121"/>
        <v>42.8</v>
      </c>
      <c r="Q1931" t="s">
        <v>8325</v>
      </c>
      <c r="R1931" t="s">
        <v>8329</v>
      </c>
      <c r="S1931" s="11">
        <f t="shared" si="122"/>
        <v>40687.021597222221</v>
      </c>
      <c r="T1931" s="11">
        <f t="shared" si="123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6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7">
        <f t="shared" si="120"/>
        <v>1.27</v>
      </c>
      <c r="P1932" s="9">
        <f t="shared" si="121"/>
        <v>48.846153846153847</v>
      </c>
      <c r="Q1932" t="s">
        <v>8325</v>
      </c>
      <c r="R1932" t="s">
        <v>8329</v>
      </c>
      <c r="S1932" s="11">
        <f t="shared" si="122"/>
        <v>41402.558819444443</v>
      </c>
      <c r="T1932" s="11">
        <f t="shared" si="123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6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7">
        <f t="shared" si="120"/>
        <v>1.20601</v>
      </c>
      <c r="P1933" s="9">
        <f t="shared" si="121"/>
        <v>48.240400000000001</v>
      </c>
      <c r="Q1933" t="s">
        <v>8325</v>
      </c>
      <c r="R1933" t="s">
        <v>8329</v>
      </c>
      <c r="S1933" s="11">
        <f t="shared" si="122"/>
        <v>41037.892465277779</v>
      </c>
      <c r="T1933" s="11">
        <f t="shared" si="123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6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7">
        <f t="shared" si="120"/>
        <v>1.0699047619047619</v>
      </c>
      <c r="P1934" s="9">
        <f t="shared" si="121"/>
        <v>70.212500000000006</v>
      </c>
      <c r="Q1934" t="s">
        <v>8325</v>
      </c>
      <c r="R1934" t="s">
        <v>8329</v>
      </c>
      <c r="S1934" s="11">
        <f t="shared" si="122"/>
        <v>40911.809872685182</v>
      </c>
      <c r="T1934" s="11">
        <f t="shared" si="123"/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6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7">
        <f t="shared" si="120"/>
        <v>1.7243333333333333</v>
      </c>
      <c r="P1935" s="9">
        <f t="shared" si="121"/>
        <v>94.054545454545448</v>
      </c>
      <c r="Q1935" t="s">
        <v>8325</v>
      </c>
      <c r="R1935" t="s">
        <v>8329</v>
      </c>
      <c r="S1935" s="11">
        <f t="shared" si="122"/>
        <v>41879.130868055552</v>
      </c>
      <c r="T1935" s="11">
        <f t="shared" si="123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7">
        <f t="shared" si="120"/>
        <v>1.2362</v>
      </c>
      <c r="P1936" s="9">
        <f t="shared" si="121"/>
        <v>80.272727272727266</v>
      </c>
      <c r="Q1936" t="s">
        <v>8325</v>
      </c>
      <c r="R1936" t="s">
        <v>8329</v>
      </c>
      <c r="S1936" s="11">
        <f t="shared" si="122"/>
        <v>40865.867141203707</v>
      </c>
      <c r="T1936" s="11">
        <f t="shared" si="123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6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7">
        <f t="shared" si="120"/>
        <v>1.0840000000000001</v>
      </c>
      <c r="P1937" s="9">
        <f t="shared" si="121"/>
        <v>54.2</v>
      </c>
      <c r="Q1937" t="s">
        <v>8325</v>
      </c>
      <c r="R1937" t="s">
        <v>8329</v>
      </c>
      <c r="S1937" s="11">
        <f t="shared" si="122"/>
        <v>41773.932534722226</v>
      </c>
      <c r="T1937" s="11">
        <f t="shared" si="123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6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7">
        <f t="shared" si="120"/>
        <v>1.1652013333333333</v>
      </c>
      <c r="P1938" s="9">
        <f t="shared" si="121"/>
        <v>60.26903448275862</v>
      </c>
      <c r="Q1938" t="s">
        <v>8325</v>
      </c>
      <c r="R1938" t="s">
        <v>8329</v>
      </c>
      <c r="S1938" s="11">
        <f t="shared" si="122"/>
        <v>40852.889699074076</v>
      </c>
      <c r="T1938" s="11">
        <f t="shared" si="123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6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7">
        <f t="shared" si="120"/>
        <v>1.8724499999999999</v>
      </c>
      <c r="P1939" s="9">
        <f t="shared" si="121"/>
        <v>38.740344827586206</v>
      </c>
      <c r="Q1939" t="s">
        <v>8325</v>
      </c>
      <c r="R1939" t="s">
        <v>8329</v>
      </c>
      <c r="S1939" s="11">
        <f t="shared" si="122"/>
        <v>41059.118993055556</v>
      </c>
      <c r="T1939" s="11">
        <f t="shared" si="123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6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7">
        <f t="shared" si="120"/>
        <v>1.1593333333333333</v>
      </c>
      <c r="P1940" s="9">
        <f t="shared" si="121"/>
        <v>152.54385964912279</v>
      </c>
      <c r="Q1940" t="s">
        <v>8325</v>
      </c>
      <c r="R1940" t="s">
        <v>8329</v>
      </c>
      <c r="S1940" s="11">
        <f t="shared" si="122"/>
        <v>41426.259618055556</v>
      </c>
      <c r="T1940" s="11">
        <f t="shared" si="123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6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7">
        <f t="shared" si="120"/>
        <v>1.107</v>
      </c>
      <c r="P1941" s="9">
        <f t="shared" si="121"/>
        <v>115.3125</v>
      </c>
      <c r="Q1941" t="s">
        <v>8325</v>
      </c>
      <c r="R1941" t="s">
        <v>8329</v>
      </c>
      <c r="S1941" s="11">
        <f t="shared" si="122"/>
        <v>41313.985046296293</v>
      </c>
      <c r="T1941" s="11">
        <f t="shared" si="123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6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7">
        <f t="shared" si="120"/>
        <v>1.7092307692307693</v>
      </c>
      <c r="P1942" s="9">
        <f t="shared" si="121"/>
        <v>35.838709677419352</v>
      </c>
      <c r="Q1942" t="s">
        <v>8325</v>
      </c>
      <c r="R1942" t="s">
        <v>8329</v>
      </c>
      <c r="S1942" s="11">
        <f t="shared" si="122"/>
        <v>40670.507326388892</v>
      </c>
      <c r="T1942" s="11">
        <f t="shared" si="123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6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7">
        <f t="shared" si="120"/>
        <v>1.2611835600000001</v>
      </c>
      <c r="P1943" s="9">
        <f t="shared" si="121"/>
        <v>64.570118779438872</v>
      </c>
      <c r="Q1943" t="s">
        <v>8319</v>
      </c>
      <c r="R1943" t="s">
        <v>8349</v>
      </c>
      <c r="S1943" s="11">
        <f t="shared" si="122"/>
        <v>41744.290868055556</v>
      </c>
      <c r="T1943" s="11">
        <f t="shared" si="123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6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7">
        <f t="shared" si="120"/>
        <v>1.3844033333333334</v>
      </c>
      <c r="P1944" s="9">
        <f t="shared" si="121"/>
        <v>87.436000000000007</v>
      </c>
      <c r="Q1944" t="s">
        <v>8319</v>
      </c>
      <c r="R1944" t="s">
        <v>8349</v>
      </c>
      <c r="S1944" s="11">
        <f t="shared" si="122"/>
        <v>40638.828009259261</v>
      </c>
      <c r="T1944" s="11">
        <f t="shared" si="123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6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7">
        <f t="shared" si="120"/>
        <v>17.052499999999998</v>
      </c>
      <c r="P1945" s="9">
        <f t="shared" si="121"/>
        <v>68.815577078288939</v>
      </c>
      <c r="Q1945" t="s">
        <v>8319</v>
      </c>
      <c r="R1945" t="s">
        <v>8349</v>
      </c>
      <c r="S1945" s="11">
        <f t="shared" si="122"/>
        <v>42548.269861111112</v>
      </c>
      <c r="T1945" s="11">
        <f t="shared" si="123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7">
        <f t="shared" si="120"/>
        <v>7.8805550000000002</v>
      </c>
      <c r="P1946" s="9">
        <f t="shared" si="121"/>
        <v>176.200223588597</v>
      </c>
      <c r="Q1946" t="s">
        <v>8319</v>
      </c>
      <c r="R1946" t="s">
        <v>8349</v>
      </c>
      <c r="S1946" s="11">
        <f t="shared" si="122"/>
        <v>41730.584374999999</v>
      </c>
      <c r="T1946" s="11">
        <f t="shared" si="123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6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7">
        <f t="shared" si="120"/>
        <v>3.4801799999999998</v>
      </c>
      <c r="P1947" s="9">
        <f t="shared" si="121"/>
        <v>511.79117647058825</v>
      </c>
      <c r="Q1947" t="s">
        <v>8319</v>
      </c>
      <c r="R1947" t="s">
        <v>8349</v>
      </c>
      <c r="S1947" s="11">
        <f t="shared" si="122"/>
        <v>42157.251828703709</v>
      </c>
      <c r="T1947" s="11">
        <f t="shared" si="123"/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6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7">
        <f t="shared" si="120"/>
        <v>1.4974666666666667</v>
      </c>
      <c r="P1948" s="9">
        <f t="shared" si="121"/>
        <v>160.44285714285715</v>
      </c>
      <c r="Q1948" t="s">
        <v>8319</v>
      </c>
      <c r="R1948" t="s">
        <v>8349</v>
      </c>
      <c r="S1948" s="11">
        <f t="shared" si="122"/>
        <v>41689.150011574071</v>
      </c>
      <c r="T1948" s="11">
        <f t="shared" si="123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6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7">
        <f t="shared" si="120"/>
        <v>1.0063375000000001</v>
      </c>
      <c r="P1949" s="9">
        <f t="shared" si="121"/>
        <v>35.003043478260871</v>
      </c>
      <c r="Q1949" t="s">
        <v>8319</v>
      </c>
      <c r="R1949" t="s">
        <v>8349</v>
      </c>
      <c r="S1949" s="11">
        <f t="shared" si="122"/>
        <v>40102.918055555558</v>
      </c>
      <c r="T1949" s="11">
        <f t="shared" si="123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6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7">
        <f t="shared" si="120"/>
        <v>8.0021100000000001</v>
      </c>
      <c r="P1950" s="9">
        <f t="shared" si="121"/>
        <v>188.50671378091872</v>
      </c>
      <c r="Q1950" t="s">
        <v>8319</v>
      </c>
      <c r="R1950" t="s">
        <v>8349</v>
      </c>
      <c r="S1950" s="11">
        <f t="shared" si="122"/>
        <v>42473.604270833333</v>
      </c>
      <c r="T1950" s="11">
        <f t="shared" si="123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6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7">
        <f t="shared" si="120"/>
        <v>1.0600260000000001</v>
      </c>
      <c r="P1951" s="9">
        <f t="shared" si="121"/>
        <v>56.204984093319197</v>
      </c>
      <c r="Q1951" t="s">
        <v>8319</v>
      </c>
      <c r="R1951" t="s">
        <v>8349</v>
      </c>
      <c r="S1951" s="11">
        <f t="shared" si="122"/>
        <v>41800.423043981478</v>
      </c>
      <c r="T1951" s="11">
        <f t="shared" si="123"/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6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7">
        <f t="shared" si="120"/>
        <v>2.0051866666666669</v>
      </c>
      <c r="P1952" s="9">
        <f t="shared" si="121"/>
        <v>51.3054157782516</v>
      </c>
      <c r="Q1952" t="s">
        <v>8319</v>
      </c>
      <c r="R1952" t="s">
        <v>8349</v>
      </c>
      <c r="S1952" s="11">
        <f t="shared" si="122"/>
        <v>40624.181400462963</v>
      </c>
      <c r="T1952" s="11">
        <f t="shared" si="123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6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7">
        <f t="shared" si="120"/>
        <v>2.1244399999999999</v>
      </c>
      <c r="P1953" s="9">
        <f t="shared" si="121"/>
        <v>127.36450839328538</v>
      </c>
      <c r="Q1953" t="s">
        <v>8319</v>
      </c>
      <c r="R1953" t="s">
        <v>8349</v>
      </c>
      <c r="S1953" s="11">
        <f t="shared" si="122"/>
        <v>42651.420567129629</v>
      </c>
      <c r="T1953" s="11">
        <f t="shared" si="123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6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7">
        <f t="shared" si="120"/>
        <v>1.9847237142857144</v>
      </c>
      <c r="P1954" s="9">
        <f t="shared" si="121"/>
        <v>101.85532258064516</v>
      </c>
      <c r="Q1954" t="s">
        <v>8319</v>
      </c>
      <c r="R1954" t="s">
        <v>8349</v>
      </c>
      <c r="S1954" s="11">
        <f t="shared" si="122"/>
        <v>41526.60665509259</v>
      </c>
      <c r="T1954" s="11">
        <f t="shared" si="123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6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7">
        <f t="shared" si="120"/>
        <v>2.2594666666666665</v>
      </c>
      <c r="P1955" s="9">
        <f t="shared" si="121"/>
        <v>230.55782312925169</v>
      </c>
      <c r="Q1955" t="s">
        <v>8319</v>
      </c>
      <c r="R1955" t="s">
        <v>8349</v>
      </c>
      <c r="S1955" s="11">
        <f t="shared" si="122"/>
        <v>40941.199826388889</v>
      </c>
      <c r="T1955" s="11">
        <f t="shared" si="123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7">
        <f t="shared" si="120"/>
        <v>6.9894800000000004</v>
      </c>
      <c r="P1956" s="9">
        <f t="shared" si="121"/>
        <v>842.10602409638557</v>
      </c>
      <c r="Q1956" t="s">
        <v>8319</v>
      </c>
      <c r="R1956" t="s">
        <v>8349</v>
      </c>
      <c r="S1956" s="11">
        <f t="shared" si="122"/>
        <v>42394.580740740741</v>
      </c>
      <c r="T1956" s="11">
        <f t="shared" si="123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6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7">
        <f t="shared" si="120"/>
        <v>3.9859528571428569</v>
      </c>
      <c r="P1957" s="9">
        <f t="shared" si="121"/>
        <v>577.27593103448271</v>
      </c>
      <c r="Q1957" t="s">
        <v>8319</v>
      </c>
      <c r="R1957" t="s">
        <v>8349</v>
      </c>
      <c r="S1957" s="11">
        <f t="shared" si="122"/>
        <v>41020.271770833337</v>
      </c>
      <c r="T1957" s="11">
        <f t="shared" si="123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6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7">
        <f t="shared" si="120"/>
        <v>2.9403333333333332</v>
      </c>
      <c r="P1958" s="9">
        <f t="shared" si="121"/>
        <v>483.34246575342468</v>
      </c>
      <c r="Q1958" t="s">
        <v>8319</v>
      </c>
      <c r="R1958" t="s">
        <v>8349</v>
      </c>
      <c r="S1958" s="11">
        <f t="shared" si="122"/>
        <v>42067.923668981486</v>
      </c>
      <c r="T1958" s="11">
        <f t="shared" si="123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6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7">
        <f t="shared" si="120"/>
        <v>1.6750470000000002</v>
      </c>
      <c r="P1959" s="9">
        <f t="shared" si="121"/>
        <v>76.138500000000008</v>
      </c>
      <c r="Q1959" t="s">
        <v>8319</v>
      </c>
      <c r="R1959" t="s">
        <v>8349</v>
      </c>
      <c r="S1959" s="11">
        <f t="shared" si="122"/>
        <v>41179.098530092589</v>
      </c>
      <c r="T1959" s="11">
        <f t="shared" si="123"/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6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7">
        <f t="shared" si="120"/>
        <v>14.355717142857143</v>
      </c>
      <c r="P1960" s="9">
        <f t="shared" si="121"/>
        <v>74.107684365781708</v>
      </c>
      <c r="Q1960" t="s">
        <v>8319</v>
      </c>
      <c r="R1960" t="s">
        <v>8349</v>
      </c>
      <c r="S1960" s="11">
        <f t="shared" si="122"/>
        <v>41326.987974537034</v>
      </c>
      <c r="T1960" s="11">
        <f t="shared" si="123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6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7">
        <f t="shared" si="120"/>
        <v>1.5673440000000001</v>
      </c>
      <c r="P1961" s="9">
        <f t="shared" si="121"/>
        <v>36.965660377358489</v>
      </c>
      <c r="Q1961" t="s">
        <v>8319</v>
      </c>
      <c r="R1961" t="s">
        <v>8349</v>
      </c>
      <c r="S1961" s="11">
        <f t="shared" si="122"/>
        <v>41871.845601851855</v>
      </c>
      <c r="T1961" s="11">
        <f t="shared" si="123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6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7">
        <f t="shared" si="120"/>
        <v>1.1790285714285715</v>
      </c>
      <c r="P1962" s="9">
        <f t="shared" si="121"/>
        <v>2500.969696969697</v>
      </c>
      <c r="Q1962" t="s">
        <v>8319</v>
      </c>
      <c r="R1962" t="s">
        <v>8349</v>
      </c>
      <c r="S1962" s="11">
        <f t="shared" si="122"/>
        <v>41964.362743055557</v>
      </c>
      <c r="T1962" s="11">
        <f t="shared" si="123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6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7">
        <f t="shared" si="120"/>
        <v>11.053811999999999</v>
      </c>
      <c r="P1963" s="9">
        <f t="shared" si="121"/>
        <v>67.690214329454989</v>
      </c>
      <c r="Q1963" t="s">
        <v>8319</v>
      </c>
      <c r="R1963" t="s">
        <v>8349</v>
      </c>
      <c r="S1963" s="11">
        <f t="shared" si="122"/>
        <v>41148.194641203707</v>
      </c>
      <c r="T1963" s="11">
        <f t="shared" si="123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6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7">
        <f t="shared" si="120"/>
        <v>1.9292499999999999</v>
      </c>
      <c r="P1964" s="9">
        <f t="shared" si="121"/>
        <v>63.04738562091503</v>
      </c>
      <c r="Q1964" t="s">
        <v>8319</v>
      </c>
      <c r="R1964" t="s">
        <v>8349</v>
      </c>
      <c r="S1964" s="11">
        <f t="shared" si="122"/>
        <v>41742.780509259261</v>
      </c>
      <c r="T1964" s="11">
        <f t="shared" si="123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6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7">
        <f t="shared" si="120"/>
        <v>1.268842105263158</v>
      </c>
      <c r="P1965" s="9">
        <f t="shared" si="121"/>
        <v>117.6</v>
      </c>
      <c r="Q1965" t="s">
        <v>8319</v>
      </c>
      <c r="R1965" t="s">
        <v>8349</v>
      </c>
      <c r="S1965" s="11">
        <f t="shared" si="122"/>
        <v>41863.429791666669</v>
      </c>
      <c r="T1965" s="11">
        <f t="shared" si="123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7">
        <f t="shared" si="120"/>
        <v>2.5957748878923765</v>
      </c>
      <c r="P1966" s="9">
        <f t="shared" si="121"/>
        <v>180.75185011709601</v>
      </c>
      <c r="Q1966" t="s">
        <v>8319</v>
      </c>
      <c r="R1966" t="s">
        <v>8349</v>
      </c>
      <c r="S1966" s="11">
        <f t="shared" si="122"/>
        <v>42452.272824074069</v>
      </c>
      <c r="T1966" s="11">
        <f t="shared" si="123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6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7">
        <f t="shared" si="120"/>
        <v>2.6227999999999998</v>
      </c>
      <c r="P1967" s="9">
        <f t="shared" si="121"/>
        <v>127.32038834951456</v>
      </c>
      <c r="Q1967" t="s">
        <v>8319</v>
      </c>
      <c r="R1967" t="s">
        <v>8349</v>
      </c>
      <c r="S1967" s="11">
        <f t="shared" si="122"/>
        <v>40898.089236111111</v>
      </c>
      <c r="T1967" s="11">
        <f t="shared" si="123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6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7">
        <f t="shared" si="120"/>
        <v>2.0674309000000002</v>
      </c>
      <c r="P1968" s="9">
        <f t="shared" si="121"/>
        <v>136.6444745538665</v>
      </c>
      <c r="Q1968" t="s">
        <v>8319</v>
      </c>
      <c r="R1968" t="s">
        <v>8349</v>
      </c>
      <c r="S1968" s="11">
        <f t="shared" si="122"/>
        <v>41835.540486111109</v>
      </c>
      <c r="T1968" s="11">
        <f t="shared" si="123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6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7">
        <f t="shared" si="120"/>
        <v>3.7012999999999998</v>
      </c>
      <c r="P1969" s="9">
        <f t="shared" si="121"/>
        <v>182.78024691358024</v>
      </c>
      <c r="Q1969" t="s">
        <v>8319</v>
      </c>
      <c r="R1969" t="s">
        <v>8349</v>
      </c>
      <c r="S1969" s="11">
        <f t="shared" si="122"/>
        <v>41730.663530092592</v>
      </c>
      <c r="T1969" s="11">
        <f t="shared" si="123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6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7">
        <f t="shared" si="120"/>
        <v>2.8496600000000001</v>
      </c>
      <c r="P1970" s="9">
        <f t="shared" si="121"/>
        <v>279.37843137254902</v>
      </c>
      <c r="Q1970" t="s">
        <v>8319</v>
      </c>
      <c r="R1970" t="s">
        <v>8349</v>
      </c>
      <c r="S1970" s="11">
        <f t="shared" si="122"/>
        <v>42676.586979166663</v>
      </c>
      <c r="T1970" s="11">
        <f t="shared" si="123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6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7">
        <f t="shared" si="120"/>
        <v>5.7907999999999999</v>
      </c>
      <c r="P1971" s="9">
        <f t="shared" si="121"/>
        <v>61.375728669846318</v>
      </c>
      <c r="Q1971" t="s">
        <v>8319</v>
      </c>
      <c r="R1971" t="s">
        <v>8349</v>
      </c>
      <c r="S1971" s="11">
        <f t="shared" si="122"/>
        <v>42557.792453703703</v>
      </c>
      <c r="T1971" s="11">
        <f t="shared" si="123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6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7">
        <f t="shared" si="120"/>
        <v>11.318</v>
      </c>
      <c r="P1972" s="9">
        <f t="shared" si="121"/>
        <v>80.727532097004286</v>
      </c>
      <c r="Q1972" t="s">
        <v>8319</v>
      </c>
      <c r="R1972" t="s">
        <v>8349</v>
      </c>
      <c r="S1972" s="11">
        <f t="shared" si="122"/>
        <v>41324.193298611113</v>
      </c>
      <c r="T1972" s="11">
        <f t="shared" si="123"/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6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7">
        <f t="shared" si="120"/>
        <v>2.6302771750000002</v>
      </c>
      <c r="P1973" s="9">
        <f t="shared" si="121"/>
        <v>272.35590732591254</v>
      </c>
      <c r="Q1973" t="s">
        <v>8319</v>
      </c>
      <c r="R1973" t="s">
        <v>8349</v>
      </c>
      <c r="S1973" s="11">
        <f t="shared" si="122"/>
        <v>41561.500706018516</v>
      </c>
      <c r="T1973" s="11">
        <f t="shared" si="123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6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7">
        <f t="shared" si="120"/>
        <v>6.7447999999999997</v>
      </c>
      <c r="P1974" s="9">
        <f t="shared" si="121"/>
        <v>70.848739495798313</v>
      </c>
      <c r="Q1974" t="s">
        <v>8319</v>
      </c>
      <c r="R1974" t="s">
        <v>8349</v>
      </c>
      <c r="S1974" s="11">
        <f t="shared" si="122"/>
        <v>41201.012083333335</v>
      </c>
      <c r="T1974" s="11">
        <f t="shared" si="123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6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7">
        <f t="shared" si="120"/>
        <v>2.5683081313131315</v>
      </c>
      <c r="P1975" s="9">
        <f t="shared" si="121"/>
        <v>247.94003412969283</v>
      </c>
      <c r="Q1975" t="s">
        <v>8319</v>
      </c>
      <c r="R1975" t="s">
        <v>8349</v>
      </c>
      <c r="S1975" s="11">
        <f t="shared" si="122"/>
        <v>42549.722962962958</v>
      </c>
      <c r="T1975" s="11">
        <f t="shared" si="123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7">
        <f t="shared" si="120"/>
        <v>3.7549600000000001</v>
      </c>
      <c r="P1976" s="9">
        <f t="shared" si="121"/>
        <v>186.81393034825871</v>
      </c>
      <c r="Q1976" t="s">
        <v>8319</v>
      </c>
      <c r="R1976" t="s">
        <v>8349</v>
      </c>
      <c r="S1976" s="11">
        <f t="shared" si="122"/>
        <v>41445.334131944444</v>
      </c>
      <c r="T1976" s="11">
        <f t="shared" si="123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6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7">
        <f t="shared" si="120"/>
        <v>2.0870837499999997</v>
      </c>
      <c r="P1977" s="9">
        <f t="shared" si="121"/>
        <v>131.98948616600788</v>
      </c>
      <c r="Q1977" t="s">
        <v>8319</v>
      </c>
      <c r="R1977" t="s">
        <v>8349</v>
      </c>
      <c r="S1977" s="11">
        <f t="shared" si="122"/>
        <v>41313.755219907405</v>
      </c>
      <c r="T1977" s="11">
        <f t="shared" si="123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6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7">
        <f t="shared" si="120"/>
        <v>3.4660000000000002</v>
      </c>
      <c r="P1978" s="9">
        <f t="shared" si="121"/>
        <v>29.310782241014799</v>
      </c>
      <c r="Q1978" t="s">
        <v>8319</v>
      </c>
      <c r="R1978" t="s">
        <v>8349</v>
      </c>
      <c r="S1978" s="11">
        <f t="shared" si="122"/>
        <v>41438.899594907409</v>
      </c>
      <c r="T1978" s="11">
        <f t="shared" si="123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6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7">
        <f t="shared" si="120"/>
        <v>4.0232999999999999</v>
      </c>
      <c r="P1979" s="9">
        <f t="shared" si="121"/>
        <v>245.02436053593178</v>
      </c>
      <c r="Q1979" t="s">
        <v>8319</v>
      </c>
      <c r="R1979" t="s">
        <v>8349</v>
      </c>
      <c r="S1979" s="11">
        <f t="shared" si="122"/>
        <v>42311.216898148152</v>
      </c>
      <c r="T1979" s="11">
        <f t="shared" si="123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6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7">
        <f t="shared" si="120"/>
        <v>10.2684514</v>
      </c>
      <c r="P1980" s="9">
        <f t="shared" si="121"/>
        <v>1323.2540463917526</v>
      </c>
      <c r="Q1980" t="s">
        <v>8319</v>
      </c>
      <c r="R1980" t="s">
        <v>8349</v>
      </c>
      <c r="S1980" s="11">
        <f t="shared" si="122"/>
        <v>41039.225601851853</v>
      </c>
      <c r="T1980" s="11">
        <f t="shared" si="123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6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7">
        <f t="shared" si="120"/>
        <v>1.14901155</v>
      </c>
      <c r="P1981" s="9">
        <f t="shared" si="121"/>
        <v>282.65966789667897</v>
      </c>
      <c r="Q1981" t="s">
        <v>8319</v>
      </c>
      <c r="R1981" t="s">
        <v>8349</v>
      </c>
      <c r="S1981" s="11">
        <f t="shared" si="122"/>
        <v>42290.460023148145</v>
      </c>
      <c r="T1981" s="11">
        <f t="shared" si="123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6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7">
        <f t="shared" si="120"/>
        <v>3.5482402000000004</v>
      </c>
      <c r="P1982" s="9">
        <f t="shared" si="121"/>
        <v>91.214401028277635</v>
      </c>
      <c r="Q1982" t="s">
        <v>8319</v>
      </c>
      <c r="R1982" t="s">
        <v>8349</v>
      </c>
      <c r="S1982" s="11">
        <f t="shared" si="122"/>
        <v>42423.542384259257</v>
      </c>
      <c r="T1982" s="11">
        <f t="shared" si="123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6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7">
        <f t="shared" si="120"/>
        <v>5.0799999999999998E-2</v>
      </c>
      <c r="P1983" s="9">
        <f t="shared" si="121"/>
        <v>31.75</v>
      </c>
      <c r="Q1983" t="s">
        <v>8338</v>
      </c>
      <c r="R1983" t="s">
        <v>8350</v>
      </c>
      <c r="S1983" s="11">
        <f t="shared" si="122"/>
        <v>41799.725289351853</v>
      </c>
      <c r="T1983" s="11">
        <f t="shared" si="123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6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7">
        <f t="shared" si="120"/>
        <v>0</v>
      </c>
      <c r="P1984" s="9" t="e">
        <f t="shared" si="121"/>
        <v>#DIV/0!</v>
      </c>
      <c r="Q1984" t="s">
        <v>8338</v>
      </c>
      <c r="R1984" t="s">
        <v>8350</v>
      </c>
      <c r="S1984" s="11">
        <f t="shared" si="122"/>
        <v>42678.586655092593</v>
      </c>
      <c r="T1984" s="11">
        <f t="shared" si="123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6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7">
        <f t="shared" si="120"/>
        <v>4.2999999999999997E-2</v>
      </c>
      <c r="P1985" s="9">
        <f t="shared" si="121"/>
        <v>88.6875</v>
      </c>
      <c r="Q1985" t="s">
        <v>8338</v>
      </c>
      <c r="R1985" t="s">
        <v>8350</v>
      </c>
      <c r="S1985" s="11">
        <f t="shared" si="122"/>
        <v>42593.011782407411</v>
      </c>
      <c r="T1985" s="11">
        <f t="shared" si="123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7">
        <f t="shared" si="120"/>
        <v>0.21146666666666666</v>
      </c>
      <c r="P1986" s="9">
        <f t="shared" si="121"/>
        <v>453.14285714285717</v>
      </c>
      <c r="Q1986" t="s">
        <v>8338</v>
      </c>
      <c r="R1986" t="s">
        <v>8350</v>
      </c>
      <c r="S1986" s="11">
        <f t="shared" si="122"/>
        <v>41913.790289351848</v>
      </c>
      <c r="T1986" s="11">
        <f t="shared" si="123"/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6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7">
        <f t="shared" ref="O1987:O2050" si="124">E1987/D1987</f>
        <v>3.1875000000000001E-2</v>
      </c>
      <c r="P1987" s="9">
        <f t="shared" ref="P1987:P2050" si="125">E1987/L1987</f>
        <v>12.75</v>
      </c>
      <c r="Q1987" t="s">
        <v>8338</v>
      </c>
      <c r="R1987" t="s">
        <v>8350</v>
      </c>
      <c r="S1987" s="11">
        <f t="shared" ref="S1987:S2050" si="126">(((J1987/60)/60)/24)+DATE(1970,1,1)</f>
        <v>42555.698738425926</v>
      </c>
      <c r="T1987" s="11">
        <f t="shared" ref="T1987:T2050" si="127">(((I1987/60)/60)/24)+DATE(1970,1,1)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6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7">
        <f t="shared" si="124"/>
        <v>5.0000000000000001E-4</v>
      </c>
      <c r="P1988" s="9">
        <f t="shared" si="125"/>
        <v>1</v>
      </c>
      <c r="Q1988" t="s">
        <v>8338</v>
      </c>
      <c r="R1988" t="s">
        <v>8350</v>
      </c>
      <c r="S1988" s="11">
        <f t="shared" si="126"/>
        <v>42413.433831018512</v>
      </c>
      <c r="T1988" s="11">
        <f t="shared" si="127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6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7">
        <f t="shared" si="124"/>
        <v>0.42472727272727273</v>
      </c>
      <c r="P1989" s="9">
        <f t="shared" si="125"/>
        <v>83.428571428571431</v>
      </c>
      <c r="Q1989" t="s">
        <v>8338</v>
      </c>
      <c r="R1989" t="s">
        <v>8350</v>
      </c>
      <c r="S1989" s="11">
        <f t="shared" si="126"/>
        <v>42034.639768518522</v>
      </c>
      <c r="T1989" s="11">
        <f t="shared" si="127"/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6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7">
        <f t="shared" si="124"/>
        <v>4.1666666666666666E-3</v>
      </c>
      <c r="P1990" s="9">
        <f t="shared" si="125"/>
        <v>25</v>
      </c>
      <c r="Q1990" t="s">
        <v>8338</v>
      </c>
      <c r="R1990" t="s">
        <v>8350</v>
      </c>
      <c r="S1990" s="11">
        <f t="shared" si="126"/>
        <v>42206.763217592597</v>
      </c>
      <c r="T1990" s="11">
        <f t="shared" si="127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6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7">
        <f t="shared" si="124"/>
        <v>0.01</v>
      </c>
      <c r="P1991" s="9">
        <f t="shared" si="125"/>
        <v>50</v>
      </c>
      <c r="Q1991" t="s">
        <v>8338</v>
      </c>
      <c r="R1991" t="s">
        <v>8350</v>
      </c>
      <c r="S1991" s="11">
        <f t="shared" si="126"/>
        <v>42685.680648148147</v>
      </c>
      <c r="T1991" s="11">
        <f t="shared" si="127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6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7">
        <f t="shared" si="124"/>
        <v>0.16966666666666666</v>
      </c>
      <c r="P1992" s="9">
        <f t="shared" si="125"/>
        <v>101.8</v>
      </c>
      <c r="Q1992" t="s">
        <v>8338</v>
      </c>
      <c r="R1992" t="s">
        <v>8350</v>
      </c>
      <c r="S1992" s="11">
        <f t="shared" si="126"/>
        <v>42398.195972222224</v>
      </c>
      <c r="T1992" s="11">
        <f t="shared" si="127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6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7">
        <f t="shared" si="124"/>
        <v>7.0000000000000007E-2</v>
      </c>
      <c r="P1993" s="9">
        <f t="shared" si="125"/>
        <v>46.666666666666664</v>
      </c>
      <c r="Q1993" t="s">
        <v>8338</v>
      </c>
      <c r="R1993" t="s">
        <v>8350</v>
      </c>
      <c r="S1993" s="11">
        <f t="shared" si="126"/>
        <v>42167.89335648148</v>
      </c>
      <c r="T1993" s="11">
        <f t="shared" si="127"/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6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7">
        <f t="shared" si="124"/>
        <v>1.3333333333333333E-3</v>
      </c>
      <c r="P1994" s="9">
        <f t="shared" si="125"/>
        <v>1</v>
      </c>
      <c r="Q1994" t="s">
        <v>8338</v>
      </c>
      <c r="R1994" t="s">
        <v>8350</v>
      </c>
      <c r="S1994" s="11">
        <f t="shared" si="126"/>
        <v>42023.143414351856</v>
      </c>
      <c r="T1994" s="11">
        <f t="shared" si="127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6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7">
        <f t="shared" si="124"/>
        <v>0</v>
      </c>
      <c r="P1995" s="9" t="e">
        <f t="shared" si="125"/>
        <v>#DIV/0!</v>
      </c>
      <c r="Q1995" t="s">
        <v>8338</v>
      </c>
      <c r="R1995" t="s">
        <v>8350</v>
      </c>
      <c r="S1995" s="11">
        <f t="shared" si="126"/>
        <v>42329.58839120371</v>
      </c>
      <c r="T1995" s="11">
        <f t="shared" si="127"/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7">
        <f t="shared" si="124"/>
        <v>0</v>
      </c>
      <c r="P1996" s="9" t="e">
        <f t="shared" si="125"/>
        <v>#DIV/0!</v>
      </c>
      <c r="Q1996" t="s">
        <v>8338</v>
      </c>
      <c r="R1996" t="s">
        <v>8350</v>
      </c>
      <c r="S1996" s="11">
        <f t="shared" si="126"/>
        <v>42651.006273148145</v>
      </c>
      <c r="T1996" s="11">
        <f t="shared" si="127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6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7">
        <f t="shared" si="124"/>
        <v>7.8E-2</v>
      </c>
      <c r="P1997" s="9">
        <f t="shared" si="125"/>
        <v>26</v>
      </c>
      <c r="Q1997" t="s">
        <v>8338</v>
      </c>
      <c r="R1997" t="s">
        <v>8350</v>
      </c>
      <c r="S1997" s="11">
        <f t="shared" si="126"/>
        <v>42181.902037037042</v>
      </c>
      <c r="T1997" s="11">
        <f t="shared" si="127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6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7">
        <f t="shared" si="124"/>
        <v>0</v>
      </c>
      <c r="P1998" s="9" t="e">
        <f t="shared" si="125"/>
        <v>#DIV/0!</v>
      </c>
      <c r="Q1998" t="s">
        <v>8338</v>
      </c>
      <c r="R1998" t="s">
        <v>8350</v>
      </c>
      <c r="S1998" s="11">
        <f t="shared" si="126"/>
        <v>41800.819571759261</v>
      </c>
      <c r="T1998" s="11">
        <f t="shared" si="127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6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7">
        <f t="shared" si="124"/>
        <v>0</v>
      </c>
      <c r="P1999" s="9" t="e">
        <f t="shared" si="125"/>
        <v>#DIV/0!</v>
      </c>
      <c r="Q1999" t="s">
        <v>8338</v>
      </c>
      <c r="R1999" t="s">
        <v>8350</v>
      </c>
      <c r="S1999" s="11">
        <f t="shared" si="126"/>
        <v>41847.930694444447</v>
      </c>
      <c r="T1999" s="11">
        <f t="shared" si="127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6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7">
        <f t="shared" si="124"/>
        <v>0.26200000000000001</v>
      </c>
      <c r="P2000" s="9">
        <f t="shared" si="125"/>
        <v>218.33333333333334</v>
      </c>
      <c r="Q2000" t="s">
        <v>8338</v>
      </c>
      <c r="R2000" t="s">
        <v>8350</v>
      </c>
      <c r="S2000" s="11">
        <f t="shared" si="126"/>
        <v>41807.118495370371</v>
      </c>
      <c r="T2000" s="11">
        <f t="shared" si="127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6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7">
        <f t="shared" si="124"/>
        <v>7.6129032258064515E-3</v>
      </c>
      <c r="P2001" s="9">
        <f t="shared" si="125"/>
        <v>33.714285714285715</v>
      </c>
      <c r="Q2001" t="s">
        <v>8338</v>
      </c>
      <c r="R2001" t="s">
        <v>8350</v>
      </c>
      <c r="S2001" s="11">
        <f t="shared" si="126"/>
        <v>41926.482731481483</v>
      </c>
      <c r="T2001" s="11">
        <f t="shared" si="127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6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7">
        <f t="shared" si="124"/>
        <v>0.125</v>
      </c>
      <c r="P2002" s="9">
        <f t="shared" si="125"/>
        <v>25</v>
      </c>
      <c r="Q2002" t="s">
        <v>8338</v>
      </c>
      <c r="R2002" t="s">
        <v>8350</v>
      </c>
      <c r="S2002" s="11">
        <f t="shared" si="126"/>
        <v>42345.951539351852</v>
      </c>
      <c r="T2002" s="11">
        <f t="shared" si="127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6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7">
        <f t="shared" si="124"/>
        <v>3.8212909090909091</v>
      </c>
      <c r="P2003" s="9">
        <f t="shared" si="125"/>
        <v>128.38790470372632</v>
      </c>
      <c r="Q2003" t="s">
        <v>8319</v>
      </c>
      <c r="R2003" t="s">
        <v>8349</v>
      </c>
      <c r="S2003" s="11">
        <f t="shared" si="126"/>
        <v>42136.209675925929</v>
      </c>
      <c r="T2003" s="11">
        <f t="shared" si="127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6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7">
        <f t="shared" si="124"/>
        <v>2.1679422000000002</v>
      </c>
      <c r="P2004" s="9">
        <f t="shared" si="125"/>
        <v>78.834261818181815</v>
      </c>
      <c r="Q2004" t="s">
        <v>8319</v>
      </c>
      <c r="R2004" t="s">
        <v>8349</v>
      </c>
      <c r="S2004" s="11">
        <f t="shared" si="126"/>
        <v>42728.71230324074</v>
      </c>
      <c r="T2004" s="11">
        <f t="shared" si="127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6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7">
        <f t="shared" si="124"/>
        <v>3.12</v>
      </c>
      <c r="P2005" s="9">
        <f t="shared" si="125"/>
        <v>91.764705882352942</v>
      </c>
      <c r="Q2005" t="s">
        <v>8319</v>
      </c>
      <c r="R2005" t="s">
        <v>8349</v>
      </c>
      <c r="S2005" s="11">
        <f t="shared" si="126"/>
        <v>40347.125601851854</v>
      </c>
      <c r="T2005" s="11">
        <f t="shared" si="127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7">
        <f t="shared" si="124"/>
        <v>2.3442048</v>
      </c>
      <c r="P2006" s="9">
        <f t="shared" si="125"/>
        <v>331.10237288135596</v>
      </c>
      <c r="Q2006" t="s">
        <v>8319</v>
      </c>
      <c r="R2006" t="s">
        <v>8349</v>
      </c>
      <c r="S2006" s="11">
        <f t="shared" si="126"/>
        <v>41800.604895833334</v>
      </c>
      <c r="T2006" s="11">
        <f t="shared" si="127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6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7">
        <f t="shared" si="124"/>
        <v>1.236801</v>
      </c>
      <c r="P2007" s="9">
        <f t="shared" si="125"/>
        <v>194.26193717277485</v>
      </c>
      <c r="Q2007" t="s">
        <v>8319</v>
      </c>
      <c r="R2007" t="s">
        <v>8349</v>
      </c>
      <c r="S2007" s="11">
        <f t="shared" si="126"/>
        <v>41535.812708333331</v>
      </c>
      <c r="T2007" s="11">
        <f t="shared" si="127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6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7">
        <f t="shared" si="124"/>
        <v>2.4784000000000002</v>
      </c>
      <c r="P2008" s="9">
        <f t="shared" si="125"/>
        <v>408.97689768976898</v>
      </c>
      <c r="Q2008" t="s">
        <v>8319</v>
      </c>
      <c r="R2008" t="s">
        <v>8349</v>
      </c>
      <c r="S2008" s="11">
        <f t="shared" si="126"/>
        <v>41941.500520833331</v>
      </c>
      <c r="T2008" s="11">
        <f t="shared" si="127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6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7">
        <f t="shared" si="124"/>
        <v>1.157092</v>
      </c>
      <c r="P2009" s="9">
        <f t="shared" si="125"/>
        <v>84.459270072992695</v>
      </c>
      <c r="Q2009" t="s">
        <v>8319</v>
      </c>
      <c r="R2009" t="s">
        <v>8349</v>
      </c>
      <c r="S2009" s="11">
        <f t="shared" si="126"/>
        <v>40347.837800925925</v>
      </c>
      <c r="T2009" s="11">
        <f t="shared" si="127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6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7">
        <f t="shared" si="124"/>
        <v>1.1707484768810599</v>
      </c>
      <c r="P2010" s="9">
        <f t="shared" si="125"/>
        <v>44.853658536585364</v>
      </c>
      <c r="Q2010" t="s">
        <v>8319</v>
      </c>
      <c r="R2010" t="s">
        <v>8349</v>
      </c>
      <c r="S2010" s="11">
        <f t="shared" si="126"/>
        <v>40761.604421296295</v>
      </c>
      <c r="T2010" s="11">
        <f t="shared" si="127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6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7">
        <f t="shared" si="124"/>
        <v>3.05158</v>
      </c>
      <c r="P2011" s="9">
        <f t="shared" si="125"/>
        <v>383.3643216080402</v>
      </c>
      <c r="Q2011" t="s">
        <v>8319</v>
      </c>
      <c r="R2011" t="s">
        <v>8349</v>
      </c>
      <c r="S2011" s="11">
        <f t="shared" si="126"/>
        <v>42661.323414351849</v>
      </c>
      <c r="T2011" s="11">
        <f t="shared" si="127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6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7">
        <f t="shared" si="124"/>
        <v>3.2005299999999997</v>
      </c>
      <c r="P2012" s="9">
        <f t="shared" si="125"/>
        <v>55.276856649395505</v>
      </c>
      <c r="Q2012" t="s">
        <v>8319</v>
      </c>
      <c r="R2012" t="s">
        <v>8349</v>
      </c>
      <c r="S2012" s="11">
        <f t="shared" si="126"/>
        <v>42570.996423611112</v>
      </c>
      <c r="T2012" s="11">
        <f t="shared" si="127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6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7">
        <f t="shared" si="124"/>
        <v>8.1956399999999991</v>
      </c>
      <c r="P2013" s="9">
        <f t="shared" si="125"/>
        <v>422.02059732234807</v>
      </c>
      <c r="Q2013" t="s">
        <v>8319</v>
      </c>
      <c r="R2013" t="s">
        <v>8349</v>
      </c>
      <c r="S2013" s="11">
        <f t="shared" si="126"/>
        <v>42347.358483796299</v>
      </c>
      <c r="T2013" s="11">
        <f t="shared" si="127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6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7">
        <f t="shared" si="124"/>
        <v>2.3490000000000002</v>
      </c>
      <c r="P2014" s="9">
        <f t="shared" si="125"/>
        <v>64.180327868852459</v>
      </c>
      <c r="Q2014" t="s">
        <v>8319</v>
      </c>
      <c r="R2014" t="s">
        <v>8349</v>
      </c>
      <c r="S2014" s="11">
        <f t="shared" si="126"/>
        <v>42010.822233796294</v>
      </c>
      <c r="T2014" s="11">
        <f t="shared" si="127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6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7">
        <f t="shared" si="124"/>
        <v>4.9491375</v>
      </c>
      <c r="P2015" s="9">
        <f t="shared" si="125"/>
        <v>173.57781674704077</v>
      </c>
      <c r="Q2015" t="s">
        <v>8319</v>
      </c>
      <c r="R2015" t="s">
        <v>8349</v>
      </c>
      <c r="S2015" s="11">
        <f t="shared" si="126"/>
        <v>42499.960810185185</v>
      </c>
      <c r="T2015" s="11">
        <f t="shared" si="127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7">
        <f t="shared" si="124"/>
        <v>78.137822333333332</v>
      </c>
      <c r="P2016" s="9">
        <f t="shared" si="125"/>
        <v>88.601680840609291</v>
      </c>
      <c r="Q2016" t="s">
        <v>8319</v>
      </c>
      <c r="R2016" t="s">
        <v>8349</v>
      </c>
      <c r="S2016" s="11">
        <f t="shared" si="126"/>
        <v>41324.214571759258</v>
      </c>
      <c r="T2016" s="11">
        <f t="shared" si="127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6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7">
        <f t="shared" si="124"/>
        <v>1.1300013888888889</v>
      </c>
      <c r="P2017" s="9">
        <f t="shared" si="125"/>
        <v>50.222283950617282</v>
      </c>
      <c r="Q2017" t="s">
        <v>8319</v>
      </c>
      <c r="R2017" t="s">
        <v>8349</v>
      </c>
      <c r="S2017" s="11">
        <f t="shared" si="126"/>
        <v>40765.876886574071</v>
      </c>
      <c r="T2017" s="11">
        <f t="shared" si="127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6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7">
        <f t="shared" si="124"/>
        <v>9.2154220000000002</v>
      </c>
      <c r="P2018" s="9">
        <f t="shared" si="125"/>
        <v>192.38876826722338</v>
      </c>
      <c r="Q2018" t="s">
        <v>8319</v>
      </c>
      <c r="R2018" t="s">
        <v>8349</v>
      </c>
      <c r="S2018" s="11">
        <f t="shared" si="126"/>
        <v>41312.88077546296</v>
      </c>
      <c r="T2018" s="11">
        <f t="shared" si="127"/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6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7">
        <f t="shared" si="124"/>
        <v>1.2510239999999999</v>
      </c>
      <c r="P2019" s="9">
        <f t="shared" si="125"/>
        <v>73.416901408450698</v>
      </c>
      <c r="Q2019" t="s">
        <v>8319</v>
      </c>
      <c r="R2019" t="s">
        <v>8349</v>
      </c>
      <c r="S2019" s="11">
        <f t="shared" si="126"/>
        <v>40961.057349537034</v>
      </c>
      <c r="T2019" s="11">
        <f t="shared" si="127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6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7">
        <f t="shared" si="124"/>
        <v>1.0224343076923077</v>
      </c>
      <c r="P2020" s="9">
        <f t="shared" si="125"/>
        <v>147.68495555555555</v>
      </c>
      <c r="Q2020" t="s">
        <v>8319</v>
      </c>
      <c r="R2020" t="s">
        <v>8349</v>
      </c>
      <c r="S2020" s="11">
        <f t="shared" si="126"/>
        <v>42199.365844907406</v>
      </c>
      <c r="T2020" s="11">
        <f t="shared" si="127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6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7">
        <f t="shared" si="124"/>
        <v>4.8490975000000001</v>
      </c>
      <c r="P2021" s="9">
        <f t="shared" si="125"/>
        <v>108.96848314606741</v>
      </c>
      <c r="Q2021" t="s">
        <v>8319</v>
      </c>
      <c r="R2021" t="s">
        <v>8349</v>
      </c>
      <c r="S2021" s="11">
        <f t="shared" si="126"/>
        <v>42605.70857638889</v>
      </c>
      <c r="T2021" s="11">
        <f t="shared" si="127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6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7">
        <f t="shared" si="124"/>
        <v>1.9233333333333333</v>
      </c>
      <c r="P2022" s="9">
        <f t="shared" si="125"/>
        <v>23.647540983606557</v>
      </c>
      <c r="Q2022" t="s">
        <v>8319</v>
      </c>
      <c r="R2022" t="s">
        <v>8349</v>
      </c>
      <c r="S2022" s="11">
        <f t="shared" si="126"/>
        <v>41737.097499999996</v>
      </c>
      <c r="T2022" s="11">
        <f t="shared" si="127"/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6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7">
        <f t="shared" si="124"/>
        <v>2.8109999999999999</v>
      </c>
      <c r="P2023" s="9">
        <f t="shared" si="125"/>
        <v>147.94736842105263</v>
      </c>
      <c r="Q2023" t="s">
        <v>8319</v>
      </c>
      <c r="R2023" t="s">
        <v>8349</v>
      </c>
      <c r="S2023" s="11">
        <f t="shared" si="126"/>
        <v>41861.070567129631</v>
      </c>
      <c r="T2023" s="11">
        <f t="shared" si="127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6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7">
        <f t="shared" si="124"/>
        <v>1.2513700000000001</v>
      </c>
      <c r="P2024" s="9">
        <f t="shared" si="125"/>
        <v>385.03692307692307</v>
      </c>
      <c r="Q2024" t="s">
        <v>8319</v>
      </c>
      <c r="R2024" t="s">
        <v>8349</v>
      </c>
      <c r="S2024" s="11">
        <f t="shared" si="126"/>
        <v>42502.569120370375</v>
      </c>
      <c r="T2024" s="11">
        <f t="shared" si="127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6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7">
        <f t="shared" si="124"/>
        <v>1.61459</v>
      </c>
      <c r="P2025" s="9">
        <f t="shared" si="125"/>
        <v>457.39093484419266</v>
      </c>
      <c r="Q2025" t="s">
        <v>8319</v>
      </c>
      <c r="R2025" t="s">
        <v>8349</v>
      </c>
      <c r="S2025" s="11">
        <f t="shared" si="126"/>
        <v>42136.420752314814</v>
      </c>
      <c r="T2025" s="11">
        <f t="shared" si="127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7">
        <f t="shared" si="124"/>
        <v>5.8535000000000004</v>
      </c>
      <c r="P2026" s="9">
        <f t="shared" si="125"/>
        <v>222.99047619047619</v>
      </c>
      <c r="Q2026" t="s">
        <v>8319</v>
      </c>
      <c r="R2026" t="s">
        <v>8349</v>
      </c>
      <c r="S2026" s="11">
        <f t="shared" si="126"/>
        <v>41099.966944444444</v>
      </c>
      <c r="T2026" s="11">
        <f t="shared" si="127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6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7">
        <f t="shared" si="124"/>
        <v>2.0114999999999998</v>
      </c>
      <c r="P2027" s="9">
        <f t="shared" si="125"/>
        <v>220.74074074074073</v>
      </c>
      <c r="Q2027" t="s">
        <v>8319</v>
      </c>
      <c r="R2027" t="s">
        <v>8349</v>
      </c>
      <c r="S2027" s="11">
        <f t="shared" si="126"/>
        <v>42136.184560185182</v>
      </c>
      <c r="T2027" s="11">
        <f t="shared" si="127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6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7">
        <f t="shared" si="124"/>
        <v>1.3348307999999998</v>
      </c>
      <c r="P2028" s="9">
        <f t="shared" si="125"/>
        <v>73.503898678414089</v>
      </c>
      <c r="Q2028" t="s">
        <v>8319</v>
      </c>
      <c r="R2028" t="s">
        <v>8349</v>
      </c>
      <c r="S2028" s="11">
        <f t="shared" si="126"/>
        <v>41704.735937500001</v>
      </c>
      <c r="T2028" s="11">
        <f t="shared" si="127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6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7">
        <f t="shared" si="124"/>
        <v>1.2024900000000001</v>
      </c>
      <c r="P2029" s="9">
        <f t="shared" si="125"/>
        <v>223.09647495361781</v>
      </c>
      <c r="Q2029" t="s">
        <v>8319</v>
      </c>
      <c r="R2029" t="s">
        <v>8349</v>
      </c>
      <c r="S2029" s="11">
        <f t="shared" si="126"/>
        <v>42048.813877314817</v>
      </c>
      <c r="T2029" s="11">
        <f t="shared" si="127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6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7">
        <f t="shared" si="124"/>
        <v>1.2616666666666667</v>
      </c>
      <c r="P2030" s="9">
        <f t="shared" si="125"/>
        <v>47.911392405063289</v>
      </c>
      <c r="Q2030" t="s">
        <v>8319</v>
      </c>
      <c r="R2030" t="s">
        <v>8349</v>
      </c>
      <c r="S2030" s="11">
        <f t="shared" si="126"/>
        <v>40215.919050925928</v>
      </c>
      <c r="T2030" s="11">
        <f t="shared" si="127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6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7">
        <f t="shared" si="124"/>
        <v>3.6120000000000001</v>
      </c>
      <c r="P2031" s="9">
        <f t="shared" si="125"/>
        <v>96.063829787234042</v>
      </c>
      <c r="Q2031" t="s">
        <v>8319</v>
      </c>
      <c r="R2031" t="s">
        <v>8349</v>
      </c>
      <c r="S2031" s="11">
        <f t="shared" si="126"/>
        <v>41848.021770833337</v>
      </c>
      <c r="T2031" s="11">
        <f t="shared" si="127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6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7">
        <f t="shared" si="124"/>
        <v>2.26239013671875</v>
      </c>
      <c r="P2032" s="9">
        <f t="shared" si="125"/>
        <v>118.6144</v>
      </c>
      <c r="Q2032" t="s">
        <v>8319</v>
      </c>
      <c r="R2032" t="s">
        <v>8349</v>
      </c>
      <c r="S2032" s="11">
        <f t="shared" si="126"/>
        <v>41212.996481481481</v>
      </c>
      <c r="T2032" s="11">
        <f t="shared" si="127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6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7">
        <f t="shared" si="124"/>
        <v>1.2035</v>
      </c>
      <c r="P2033" s="9">
        <f t="shared" si="125"/>
        <v>118.45472440944881</v>
      </c>
      <c r="Q2033" t="s">
        <v>8319</v>
      </c>
      <c r="R2033" t="s">
        <v>8349</v>
      </c>
      <c r="S2033" s="11">
        <f t="shared" si="126"/>
        <v>41975.329317129625</v>
      </c>
      <c r="T2033" s="11">
        <f t="shared" si="127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6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7">
        <f t="shared" si="124"/>
        <v>3.0418799999999999</v>
      </c>
      <c r="P2034" s="9">
        <f t="shared" si="125"/>
        <v>143.21468926553672</v>
      </c>
      <c r="Q2034" t="s">
        <v>8319</v>
      </c>
      <c r="R2034" t="s">
        <v>8349</v>
      </c>
      <c r="S2034" s="11">
        <f t="shared" si="126"/>
        <v>42689.565671296295</v>
      </c>
      <c r="T2034" s="11">
        <f t="shared" si="127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6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7">
        <f t="shared" si="124"/>
        <v>1.7867599999999999</v>
      </c>
      <c r="P2035" s="9">
        <f t="shared" si="125"/>
        <v>282.71518987341773</v>
      </c>
      <c r="Q2035" t="s">
        <v>8319</v>
      </c>
      <c r="R2035" t="s">
        <v>8349</v>
      </c>
      <c r="S2035" s="11">
        <f t="shared" si="126"/>
        <v>41725.082384259258</v>
      </c>
      <c r="T2035" s="11">
        <f t="shared" si="127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7">
        <f t="shared" si="124"/>
        <v>3.868199871794872</v>
      </c>
      <c r="P2036" s="9">
        <f t="shared" si="125"/>
        <v>593.93620078740162</v>
      </c>
      <c r="Q2036" t="s">
        <v>8319</v>
      </c>
      <c r="R2036" t="s">
        <v>8349</v>
      </c>
      <c r="S2036" s="11">
        <f t="shared" si="126"/>
        <v>42076.130011574074</v>
      </c>
      <c r="T2036" s="11">
        <f t="shared" si="127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6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7">
        <f t="shared" si="124"/>
        <v>2.1103642500000004</v>
      </c>
      <c r="P2037" s="9">
        <f t="shared" si="125"/>
        <v>262.15704968944101</v>
      </c>
      <c r="Q2037" t="s">
        <v>8319</v>
      </c>
      <c r="R2037" t="s">
        <v>8349</v>
      </c>
      <c r="S2037" s="11">
        <f t="shared" si="126"/>
        <v>42311.625081018516</v>
      </c>
      <c r="T2037" s="11">
        <f t="shared" si="127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6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7">
        <f t="shared" si="124"/>
        <v>1.3166833333333334</v>
      </c>
      <c r="P2038" s="9">
        <f t="shared" si="125"/>
        <v>46.580778301886795</v>
      </c>
      <c r="Q2038" t="s">
        <v>8319</v>
      </c>
      <c r="R2038" t="s">
        <v>8349</v>
      </c>
      <c r="S2038" s="11">
        <f t="shared" si="126"/>
        <v>41738.864803240744</v>
      </c>
      <c r="T2038" s="11">
        <f t="shared" si="127"/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6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7">
        <f t="shared" si="124"/>
        <v>3.0047639999999998</v>
      </c>
      <c r="P2039" s="9">
        <f t="shared" si="125"/>
        <v>70.041118881118877</v>
      </c>
      <c r="Q2039" t="s">
        <v>8319</v>
      </c>
      <c r="R2039" t="s">
        <v>8349</v>
      </c>
      <c r="S2039" s="11">
        <f t="shared" si="126"/>
        <v>41578.210104166668</v>
      </c>
      <c r="T2039" s="11">
        <f t="shared" si="127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6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7">
        <f t="shared" si="124"/>
        <v>4.2051249999999998</v>
      </c>
      <c r="P2040" s="9">
        <f t="shared" si="125"/>
        <v>164.90686274509804</v>
      </c>
      <c r="Q2040" t="s">
        <v>8319</v>
      </c>
      <c r="R2040" t="s">
        <v>8349</v>
      </c>
      <c r="S2040" s="11">
        <f t="shared" si="126"/>
        <v>41424.27107638889</v>
      </c>
      <c r="T2040" s="11">
        <f t="shared" si="127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6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7">
        <f t="shared" si="124"/>
        <v>1.362168</v>
      </c>
      <c r="P2041" s="9">
        <f t="shared" si="125"/>
        <v>449.26385224274406</v>
      </c>
      <c r="Q2041" t="s">
        <v>8319</v>
      </c>
      <c r="R2041" t="s">
        <v>8349</v>
      </c>
      <c r="S2041" s="11">
        <f t="shared" si="126"/>
        <v>42675.438946759255</v>
      </c>
      <c r="T2041" s="11">
        <f t="shared" si="127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6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7">
        <f t="shared" si="124"/>
        <v>2.4817133333333334</v>
      </c>
      <c r="P2042" s="9">
        <f t="shared" si="125"/>
        <v>27.472841328413285</v>
      </c>
      <c r="Q2042" t="s">
        <v>8319</v>
      </c>
      <c r="R2042" t="s">
        <v>8349</v>
      </c>
      <c r="S2042" s="11">
        <f t="shared" si="126"/>
        <v>41578.927118055559</v>
      </c>
      <c r="T2042" s="11">
        <f t="shared" si="127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6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7">
        <f t="shared" si="124"/>
        <v>1.8186315789473684</v>
      </c>
      <c r="P2043" s="9">
        <f t="shared" si="125"/>
        <v>143.97499999999999</v>
      </c>
      <c r="Q2043" t="s">
        <v>8319</v>
      </c>
      <c r="R2043" t="s">
        <v>8349</v>
      </c>
      <c r="S2043" s="11">
        <f t="shared" si="126"/>
        <v>42654.525775462964</v>
      </c>
      <c r="T2043" s="11">
        <f t="shared" si="127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6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7">
        <f t="shared" si="124"/>
        <v>1.2353000000000001</v>
      </c>
      <c r="P2044" s="9">
        <f t="shared" si="125"/>
        <v>88.23571428571428</v>
      </c>
      <c r="Q2044" t="s">
        <v>8319</v>
      </c>
      <c r="R2044" t="s">
        <v>8349</v>
      </c>
      <c r="S2044" s="11">
        <f t="shared" si="126"/>
        <v>42331.708032407405</v>
      </c>
      <c r="T2044" s="11">
        <f t="shared" si="127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6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7">
        <f t="shared" si="124"/>
        <v>5.0620938628158845</v>
      </c>
      <c r="P2045" s="9">
        <f t="shared" si="125"/>
        <v>36.326424870466319</v>
      </c>
      <c r="Q2045" t="s">
        <v>8319</v>
      </c>
      <c r="R2045" t="s">
        <v>8349</v>
      </c>
      <c r="S2045" s="11">
        <f t="shared" si="126"/>
        <v>42661.176817129628</v>
      </c>
      <c r="T2045" s="11">
        <f t="shared" si="127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7">
        <f t="shared" si="124"/>
        <v>1.0821333333333334</v>
      </c>
      <c r="P2046" s="9">
        <f t="shared" si="125"/>
        <v>90.177777777777777</v>
      </c>
      <c r="Q2046" t="s">
        <v>8319</v>
      </c>
      <c r="R2046" t="s">
        <v>8349</v>
      </c>
      <c r="S2046" s="11">
        <f t="shared" si="126"/>
        <v>42138.684189814812</v>
      </c>
      <c r="T2046" s="11">
        <f t="shared" si="127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6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7">
        <f t="shared" si="124"/>
        <v>8.1918387755102042</v>
      </c>
      <c r="P2047" s="9">
        <f t="shared" si="125"/>
        <v>152.62361216730039</v>
      </c>
      <c r="Q2047" t="s">
        <v>8319</v>
      </c>
      <c r="R2047" t="s">
        <v>8349</v>
      </c>
      <c r="S2047" s="11">
        <f t="shared" si="126"/>
        <v>41069.088506944441</v>
      </c>
      <c r="T2047" s="11">
        <f t="shared" si="127"/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6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7">
        <f t="shared" si="124"/>
        <v>1.2110000000000001</v>
      </c>
      <c r="P2048" s="9">
        <f t="shared" si="125"/>
        <v>55.806451612903224</v>
      </c>
      <c r="Q2048" t="s">
        <v>8319</v>
      </c>
      <c r="R2048" t="s">
        <v>8349</v>
      </c>
      <c r="S2048" s="11">
        <f t="shared" si="126"/>
        <v>41387.171805555554</v>
      </c>
      <c r="T2048" s="11">
        <f t="shared" si="127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6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7">
        <f t="shared" si="124"/>
        <v>1.0299897959183673</v>
      </c>
      <c r="P2049" s="9">
        <f t="shared" si="125"/>
        <v>227.85327313769753</v>
      </c>
      <c r="Q2049" t="s">
        <v>8319</v>
      </c>
      <c r="R2049" t="s">
        <v>8349</v>
      </c>
      <c r="S2049" s="11">
        <f t="shared" si="126"/>
        <v>42081.903587962966</v>
      </c>
      <c r="T2049" s="11">
        <f t="shared" si="127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6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7">
        <f t="shared" si="124"/>
        <v>1.4833229411764706</v>
      </c>
      <c r="P2050" s="9">
        <f t="shared" si="125"/>
        <v>91.82989803350327</v>
      </c>
      <c r="Q2050" t="s">
        <v>8319</v>
      </c>
      <c r="R2050" t="s">
        <v>8349</v>
      </c>
      <c r="S2050" s="11">
        <f t="shared" si="126"/>
        <v>41387.651516203703</v>
      </c>
      <c r="T2050" s="11">
        <f t="shared" si="127"/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6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7">
        <f t="shared" ref="O2051:O2114" si="128">E2051/D2051</f>
        <v>1.2019070000000001</v>
      </c>
      <c r="P2051" s="9">
        <f t="shared" ref="P2051:P2114" si="129">E2051/L2051</f>
        <v>80.991037735849048</v>
      </c>
      <c r="Q2051" t="s">
        <v>8319</v>
      </c>
      <c r="R2051" t="s">
        <v>8349</v>
      </c>
      <c r="S2051" s="11">
        <f t="shared" ref="S2051:S2114" si="130">(((J2051/60)/60)/24)+DATE(1970,1,1)</f>
        <v>41575.527349537035</v>
      </c>
      <c r="T2051" s="11">
        <f t="shared" ref="T2051:T2114" si="131">(((I2051/60)/60)/24)+DATE(1970,1,1)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6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7">
        <f t="shared" si="128"/>
        <v>4.7327000000000004</v>
      </c>
      <c r="P2052" s="9">
        <f t="shared" si="129"/>
        <v>278.39411764705881</v>
      </c>
      <c r="Q2052" t="s">
        <v>8319</v>
      </c>
      <c r="R2052" t="s">
        <v>8349</v>
      </c>
      <c r="S2052" s="11">
        <f t="shared" si="130"/>
        <v>42115.071504629625</v>
      </c>
      <c r="T2052" s="11">
        <f t="shared" si="131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6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7">
        <f t="shared" si="128"/>
        <v>1.303625</v>
      </c>
      <c r="P2053" s="9">
        <f t="shared" si="129"/>
        <v>43.095041322314053</v>
      </c>
      <c r="Q2053" t="s">
        <v>8319</v>
      </c>
      <c r="R2053" t="s">
        <v>8349</v>
      </c>
      <c r="S2053" s="11">
        <f t="shared" si="130"/>
        <v>41604.022418981483</v>
      </c>
      <c r="T2053" s="11">
        <f t="shared" si="131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6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7">
        <f t="shared" si="128"/>
        <v>3.5304799999999998</v>
      </c>
      <c r="P2054" s="9">
        <f t="shared" si="129"/>
        <v>326.29205175600737</v>
      </c>
      <c r="Q2054" t="s">
        <v>8319</v>
      </c>
      <c r="R2054" t="s">
        <v>8349</v>
      </c>
      <c r="S2054" s="11">
        <f t="shared" si="130"/>
        <v>42375.08394675926</v>
      </c>
      <c r="T2054" s="11">
        <f t="shared" si="131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6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7">
        <f t="shared" si="128"/>
        <v>1.0102</v>
      </c>
      <c r="P2055" s="9">
        <f t="shared" si="129"/>
        <v>41.743801652892564</v>
      </c>
      <c r="Q2055" t="s">
        <v>8319</v>
      </c>
      <c r="R2055" t="s">
        <v>8349</v>
      </c>
      <c r="S2055" s="11">
        <f t="shared" si="130"/>
        <v>42303.617488425924</v>
      </c>
      <c r="T2055" s="11">
        <f t="shared" si="131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7">
        <f t="shared" si="128"/>
        <v>1.1359142857142857</v>
      </c>
      <c r="P2056" s="9">
        <f t="shared" si="129"/>
        <v>64.020933977455712</v>
      </c>
      <c r="Q2056" t="s">
        <v>8319</v>
      </c>
      <c r="R2056" t="s">
        <v>8349</v>
      </c>
      <c r="S2056" s="11">
        <f t="shared" si="130"/>
        <v>41731.520949074074</v>
      </c>
      <c r="T2056" s="11">
        <f t="shared" si="131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6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7">
        <f t="shared" si="128"/>
        <v>1.6741666666666666</v>
      </c>
      <c r="P2057" s="9">
        <f t="shared" si="129"/>
        <v>99.455445544554451</v>
      </c>
      <c r="Q2057" t="s">
        <v>8319</v>
      </c>
      <c r="R2057" t="s">
        <v>8349</v>
      </c>
      <c r="S2057" s="11">
        <f t="shared" si="130"/>
        <v>41946.674108796295</v>
      </c>
      <c r="T2057" s="11">
        <f t="shared" si="131"/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6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7">
        <f t="shared" si="128"/>
        <v>1.5345200000000001</v>
      </c>
      <c r="P2058" s="9">
        <f t="shared" si="129"/>
        <v>138.49458483754512</v>
      </c>
      <c r="Q2058" t="s">
        <v>8319</v>
      </c>
      <c r="R2058" t="s">
        <v>8349</v>
      </c>
      <c r="S2058" s="11">
        <f t="shared" si="130"/>
        <v>41351.76090277778</v>
      </c>
      <c r="T2058" s="11">
        <f t="shared" si="131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6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7">
        <f t="shared" si="128"/>
        <v>2.022322</v>
      </c>
      <c r="P2059" s="9">
        <f t="shared" si="129"/>
        <v>45.547792792792798</v>
      </c>
      <c r="Q2059" t="s">
        <v>8319</v>
      </c>
      <c r="R2059" t="s">
        <v>8349</v>
      </c>
      <c r="S2059" s="11">
        <f t="shared" si="130"/>
        <v>42396.494583333333</v>
      </c>
      <c r="T2059" s="11">
        <f t="shared" si="131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6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7">
        <f t="shared" si="128"/>
        <v>1.6828125</v>
      </c>
      <c r="P2060" s="9">
        <f t="shared" si="129"/>
        <v>10.507317073170732</v>
      </c>
      <c r="Q2060" t="s">
        <v>8319</v>
      </c>
      <c r="R2060" t="s">
        <v>8349</v>
      </c>
      <c r="S2060" s="11">
        <f t="shared" si="130"/>
        <v>42026.370717592596</v>
      </c>
      <c r="T2060" s="11">
        <f t="shared" si="131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6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7">
        <f t="shared" si="128"/>
        <v>1.4345666666666668</v>
      </c>
      <c r="P2061" s="9">
        <f t="shared" si="129"/>
        <v>114.76533333333333</v>
      </c>
      <c r="Q2061" t="s">
        <v>8319</v>
      </c>
      <c r="R2061" t="s">
        <v>8349</v>
      </c>
      <c r="S2061" s="11">
        <f t="shared" si="130"/>
        <v>42361.602476851855</v>
      </c>
      <c r="T2061" s="11">
        <f t="shared" si="131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6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7">
        <f t="shared" si="128"/>
        <v>1.964</v>
      </c>
      <c r="P2062" s="9">
        <f t="shared" si="129"/>
        <v>35.997067448680355</v>
      </c>
      <c r="Q2062" t="s">
        <v>8319</v>
      </c>
      <c r="R2062" t="s">
        <v>8349</v>
      </c>
      <c r="S2062" s="11">
        <f t="shared" si="130"/>
        <v>41783.642939814818</v>
      </c>
      <c r="T2062" s="11">
        <f t="shared" si="131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6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7">
        <f t="shared" si="128"/>
        <v>1.0791999999999999</v>
      </c>
      <c r="P2063" s="9">
        <f t="shared" si="129"/>
        <v>154.17142857142858</v>
      </c>
      <c r="Q2063" t="s">
        <v>8319</v>
      </c>
      <c r="R2063" t="s">
        <v>8349</v>
      </c>
      <c r="S2063" s="11">
        <f t="shared" si="130"/>
        <v>42705.764513888891</v>
      </c>
      <c r="T2063" s="11">
        <f t="shared" si="131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6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7">
        <f t="shared" si="128"/>
        <v>1.14977</v>
      </c>
      <c r="P2064" s="9">
        <f t="shared" si="129"/>
        <v>566.38916256157631</v>
      </c>
      <c r="Q2064" t="s">
        <v>8319</v>
      </c>
      <c r="R2064" t="s">
        <v>8349</v>
      </c>
      <c r="S2064" s="11">
        <f t="shared" si="130"/>
        <v>42423.3830787037</v>
      </c>
      <c r="T2064" s="11">
        <f t="shared" si="131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6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7">
        <f t="shared" si="128"/>
        <v>1.4804999999999999</v>
      </c>
      <c r="P2065" s="9">
        <f t="shared" si="129"/>
        <v>120.85714285714286</v>
      </c>
      <c r="Q2065" t="s">
        <v>8319</v>
      </c>
      <c r="R2065" t="s">
        <v>8349</v>
      </c>
      <c r="S2065" s="11">
        <f t="shared" si="130"/>
        <v>42472.73265046296</v>
      </c>
      <c r="T2065" s="11">
        <f t="shared" si="131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7">
        <f t="shared" si="128"/>
        <v>1.9116676082790633</v>
      </c>
      <c r="P2066" s="9">
        <f t="shared" si="129"/>
        <v>86.163845492085343</v>
      </c>
      <c r="Q2066" t="s">
        <v>8319</v>
      </c>
      <c r="R2066" t="s">
        <v>8349</v>
      </c>
      <c r="S2066" s="11">
        <f t="shared" si="130"/>
        <v>41389.364849537036</v>
      </c>
      <c r="T2066" s="11">
        <f t="shared" si="131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6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7">
        <f t="shared" si="128"/>
        <v>1.99215125</v>
      </c>
      <c r="P2067" s="9">
        <f t="shared" si="129"/>
        <v>51.212114395886893</v>
      </c>
      <c r="Q2067" t="s">
        <v>8319</v>
      </c>
      <c r="R2067" t="s">
        <v>8349</v>
      </c>
      <c r="S2067" s="11">
        <f t="shared" si="130"/>
        <v>41603.333668981482</v>
      </c>
      <c r="T2067" s="11">
        <f t="shared" si="131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6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7">
        <f t="shared" si="128"/>
        <v>2.1859999999999999</v>
      </c>
      <c r="P2068" s="9">
        <f t="shared" si="129"/>
        <v>67.261538461538464</v>
      </c>
      <c r="Q2068" t="s">
        <v>8319</v>
      </c>
      <c r="R2068" t="s">
        <v>8349</v>
      </c>
      <c r="S2068" s="11">
        <f t="shared" si="130"/>
        <v>41844.771793981483</v>
      </c>
      <c r="T2068" s="11">
        <f t="shared" si="131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6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7">
        <f t="shared" si="128"/>
        <v>1.2686868686868686</v>
      </c>
      <c r="P2069" s="9">
        <f t="shared" si="129"/>
        <v>62.8</v>
      </c>
      <c r="Q2069" t="s">
        <v>8319</v>
      </c>
      <c r="R2069" t="s">
        <v>8349</v>
      </c>
      <c r="S2069" s="11">
        <f t="shared" si="130"/>
        <v>42115.853888888887</v>
      </c>
      <c r="T2069" s="11">
        <f t="shared" si="131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6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7">
        <f t="shared" si="128"/>
        <v>1.0522388</v>
      </c>
      <c r="P2070" s="9">
        <f t="shared" si="129"/>
        <v>346.13118421052633</v>
      </c>
      <c r="Q2070" t="s">
        <v>8319</v>
      </c>
      <c r="R2070" t="s">
        <v>8349</v>
      </c>
      <c r="S2070" s="11">
        <f t="shared" si="130"/>
        <v>42633.841608796298</v>
      </c>
      <c r="T2070" s="11">
        <f t="shared" si="131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6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7">
        <f t="shared" si="128"/>
        <v>1.2840666000000001</v>
      </c>
      <c r="P2071" s="9">
        <f t="shared" si="129"/>
        <v>244.11912547528519</v>
      </c>
      <c r="Q2071" t="s">
        <v>8319</v>
      </c>
      <c r="R2071" t="s">
        <v>8349</v>
      </c>
      <c r="S2071" s="11">
        <f t="shared" si="130"/>
        <v>42340.972118055557</v>
      </c>
      <c r="T2071" s="11">
        <f t="shared" si="131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6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7">
        <f t="shared" si="128"/>
        <v>3.1732719999999999</v>
      </c>
      <c r="P2072" s="9">
        <f t="shared" si="129"/>
        <v>259.25424836601309</v>
      </c>
      <c r="Q2072" t="s">
        <v>8319</v>
      </c>
      <c r="R2072" t="s">
        <v>8349</v>
      </c>
      <c r="S2072" s="11">
        <f t="shared" si="130"/>
        <v>42519.6565162037</v>
      </c>
      <c r="T2072" s="11">
        <f t="shared" si="131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6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7">
        <f t="shared" si="128"/>
        <v>2.8073000000000001</v>
      </c>
      <c r="P2073" s="9">
        <f t="shared" si="129"/>
        <v>201.96402877697841</v>
      </c>
      <c r="Q2073" t="s">
        <v>8319</v>
      </c>
      <c r="R2073" t="s">
        <v>8349</v>
      </c>
      <c r="S2073" s="11">
        <f t="shared" si="130"/>
        <v>42600.278749999998</v>
      </c>
      <c r="T2073" s="11">
        <f t="shared" si="131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6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7">
        <f t="shared" si="128"/>
        <v>1.1073146853146854</v>
      </c>
      <c r="P2074" s="9">
        <f t="shared" si="129"/>
        <v>226.20857142857142</v>
      </c>
      <c r="Q2074" t="s">
        <v>8319</v>
      </c>
      <c r="R2074" t="s">
        <v>8349</v>
      </c>
      <c r="S2074" s="11">
        <f t="shared" si="130"/>
        <v>42467.581388888888</v>
      </c>
      <c r="T2074" s="11">
        <f t="shared" si="131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6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7">
        <f t="shared" si="128"/>
        <v>1.5260429999999998</v>
      </c>
      <c r="P2075" s="9">
        <f t="shared" si="129"/>
        <v>324.69</v>
      </c>
      <c r="Q2075" t="s">
        <v>8319</v>
      </c>
      <c r="R2075" t="s">
        <v>8349</v>
      </c>
      <c r="S2075" s="11">
        <f t="shared" si="130"/>
        <v>42087.668032407411</v>
      </c>
      <c r="T2075" s="11">
        <f t="shared" si="131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7">
        <f t="shared" si="128"/>
        <v>1.0249999999999999</v>
      </c>
      <c r="P2076" s="9">
        <f t="shared" si="129"/>
        <v>205</v>
      </c>
      <c r="Q2076" t="s">
        <v>8319</v>
      </c>
      <c r="R2076" t="s">
        <v>8349</v>
      </c>
      <c r="S2076" s="11">
        <f t="shared" si="130"/>
        <v>42466.826180555552</v>
      </c>
      <c r="T2076" s="11">
        <f t="shared" si="131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6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7">
        <f t="shared" si="128"/>
        <v>16.783738373837384</v>
      </c>
      <c r="P2077" s="9">
        <f t="shared" si="129"/>
        <v>20.465926829268295</v>
      </c>
      <c r="Q2077" t="s">
        <v>8319</v>
      </c>
      <c r="R2077" t="s">
        <v>8349</v>
      </c>
      <c r="S2077" s="11">
        <f t="shared" si="130"/>
        <v>41450.681574074071</v>
      </c>
      <c r="T2077" s="11">
        <f t="shared" si="131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6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7">
        <f t="shared" si="128"/>
        <v>5.4334915642458101</v>
      </c>
      <c r="P2078" s="9">
        <f t="shared" si="129"/>
        <v>116.35303146309367</v>
      </c>
      <c r="Q2078" t="s">
        <v>8319</v>
      </c>
      <c r="R2078" t="s">
        <v>8349</v>
      </c>
      <c r="S2078" s="11">
        <f t="shared" si="130"/>
        <v>41803.880659722221</v>
      </c>
      <c r="T2078" s="11">
        <f t="shared" si="131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6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7">
        <f t="shared" si="128"/>
        <v>1.1550800000000001</v>
      </c>
      <c r="P2079" s="9">
        <f t="shared" si="129"/>
        <v>307.20212765957444</v>
      </c>
      <c r="Q2079" t="s">
        <v>8319</v>
      </c>
      <c r="R2079" t="s">
        <v>8349</v>
      </c>
      <c r="S2079" s="11">
        <f t="shared" si="130"/>
        <v>42103.042546296296</v>
      </c>
      <c r="T2079" s="11">
        <f t="shared" si="131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6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7">
        <f t="shared" si="128"/>
        <v>1.3120499999999999</v>
      </c>
      <c r="P2080" s="9">
        <f t="shared" si="129"/>
        <v>546.6875</v>
      </c>
      <c r="Q2080" t="s">
        <v>8319</v>
      </c>
      <c r="R2080" t="s">
        <v>8349</v>
      </c>
      <c r="S2080" s="11">
        <f t="shared" si="130"/>
        <v>42692.771493055552</v>
      </c>
      <c r="T2080" s="11">
        <f t="shared" si="131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6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7">
        <f t="shared" si="128"/>
        <v>2.8816999999999999</v>
      </c>
      <c r="P2081" s="9">
        <f t="shared" si="129"/>
        <v>47.474464579901152</v>
      </c>
      <c r="Q2081" t="s">
        <v>8319</v>
      </c>
      <c r="R2081" t="s">
        <v>8349</v>
      </c>
      <c r="S2081" s="11">
        <f t="shared" si="130"/>
        <v>42150.71056712963</v>
      </c>
      <c r="T2081" s="11">
        <f t="shared" si="131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6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7">
        <f t="shared" si="128"/>
        <v>5.0780000000000003</v>
      </c>
      <c r="P2082" s="9">
        <f t="shared" si="129"/>
        <v>101.56</v>
      </c>
      <c r="Q2082" t="s">
        <v>8319</v>
      </c>
      <c r="R2082" t="s">
        <v>8349</v>
      </c>
      <c r="S2082" s="11">
        <f t="shared" si="130"/>
        <v>42289.957175925927</v>
      </c>
      <c r="T2082" s="11">
        <f t="shared" si="131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6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7">
        <f t="shared" si="128"/>
        <v>1.1457142857142857</v>
      </c>
      <c r="P2083" s="9">
        <f t="shared" si="129"/>
        <v>72.909090909090907</v>
      </c>
      <c r="Q2083" t="s">
        <v>8325</v>
      </c>
      <c r="R2083" t="s">
        <v>8329</v>
      </c>
      <c r="S2083" s="11">
        <f t="shared" si="130"/>
        <v>41004.156886574077</v>
      </c>
      <c r="T2083" s="11">
        <f t="shared" si="131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6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7">
        <f t="shared" si="128"/>
        <v>1.1073333333333333</v>
      </c>
      <c r="P2084" s="9">
        <f t="shared" si="129"/>
        <v>43.710526315789473</v>
      </c>
      <c r="Q2084" t="s">
        <v>8325</v>
      </c>
      <c r="R2084" t="s">
        <v>8329</v>
      </c>
      <c r="S2084" s="11">
        <f t="shared" si="130"/>
        <v>40811.120324074072</v>
      </c>
      <c r="T2084" s="11">
        <f t="shared" si="131"/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6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7">
        <f t="shared" si="128"/>
        <v>1.1333333333333333</v>
      </c>
      <c r="P2085" s="9">
        <f t="shared" si="129"/>
        <v>34</v>
      </c>
      <c r="Q2085" t="s">
        <v>8325</v>
      </c>
      <c r="R2085" t="s">
        <v>8329</v>
      </c>
      <c r="S2085" s="11">
        <f t="shared" si="130"/>
        <v>41034.72216435185</v>
      </c>
      <c r="T2085" s="11">
        <f t="shared" si="131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7">
        <f t="shared" si="128"/>
        <v>1.0833333333333333</v>
      </c>
      <c r="P2086" s="9">
        <f t="shared" si="129"/>
        <v>70.652173913043484</v>
      </c>
      <c r="Q2086" t="s">
        <v>8325</v>
      </c>
      <c r="R2086" t="s">
        <v>8329</v>
      </c>
      <c r="S2086" s="11">
        <f t="shared" si="130"/>
        <v>41731.833124999997</v>
      </c>
      <c r="T2086" s="11">
        <f t="shared" si="131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6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7">
        <f t="shared" si="128"/>
        <v>1.2353333333333334</v>
      </c>
      <c r="P2087" s="9">
        <f t="shared" si="129"/>
        <v>89.301204819277103</v>
      </c>
      <c r="Q2087" t="s">
        <v>8325</v>
      </c>
      <c r="R2087" t="s">
        <v>8329</v>
      </c>
      <c r="S2087" s="11">
        <f t="shared" si="130"/>
        <v>41075.835497685184</v>
      </c>
      <c r="T2087" s="11">
        <f t="shared" si="131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6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7">
        <f t="shared" si="128"/>
        <v>1.0069999999999999</v>
      </c>
      <c r="P2088" s="9">
        <f t="shared" si="129"/>
        <v>115.08571428571429</v>
      </c>
      <c r="Q2088" t="s">
        <v>8325</v>
      </c>
      <c r="R2088" t="s">
        <v>8329</v>
      </c>
      <c r="S2088" s="11">
        <f t="shared" si="130"/>
        <v>40860.67050925926</v>
      </c>
      <c r="T2088" s="11">
        <f t="shared" si="131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6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7">
        <f t="shared" si="128"/>
        <v>1.0353333333333334</v>
      </c>
      <c r="P2089" s="9">
        <f t="shared" si="129"/>
        <v>62.12</v>
      </c>
      <c r="Q2089" t="s">
        <v>8325</v>
      </c>
      <c r="R2089" t="s">
        <v>8329</v>
      </c>
      <c r="S2089" s="11">
        <f t="shared" si="130"/>
        <v>40764.204375000001</v>
      </c>
      <c r="T2089" s="11">
        <f t="shared" si="131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6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7">
        <f t="shared" si="128"/>
        <v>1.1551066666666667</v>
      </c>
      <c r="P2090" s="9">
        <f t="shared" si="129"/>
        <v>46.204266666666669</v>
      </c>
      <c r="Q2090" t="s">
        <v>8325</v>
      </c>
      <c r="R2090" t="s">
        <v>8329</v>
      </c>
      <c r="S2090" s="11">
        <f t="shared" si="130"/>
        <v>40395.714722222219</v>
      </c>
      <c r="T2090" s="11">
        <f t="shared" si="131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6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7">
        <f t="shared" si="128"/>
        <v>1.2040040000000001</v>
      </c>
      <c r="P2091" s="9">
        <f t="shared" si="129"/>
        <v>48.54854838709678</v>
      </c>
      <c r="Q2091" t="s">
        <v>8325</v>
      </c>
      <c r="R2091" t="s">
        <v>8329</v>
      </c>
      <c r="S2091" s="11">
        <f t="shared" si="130"/>
        <v>41453.076319444444</v>
      </c>
      <c r="T2091" s="11">
        <f t="shared" si="131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6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7">
        <f t="shared" si="128"/>
        <v>1.1504037499999999</v>
      </c>
      <c r="P2092" s="9">
        <f t="shared" si="129"/>
        <v>57.520187499999999</v>
      </c>
      <c r="Q2092" t="s">
        <v>8325</v>
      </c>
      <c r="R2092" t="s">
        <v>8329</v>
      </c>
      <c r="S2092" s="11">
        <f t="shared" si="130"/>
        <v>41299.381423611114</v>
      </c>
      <c r="T2092" s="11">
        <f t="shared" si="131"/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6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7">
        <f t="shared" si="128"/>
        <v>1.2046777777777777</v>
      </c>
      <c r="P2093" s="9">
        <f t="shared" si="129"/>
        <v>88.147154471544724</v>
      </c>
      <c r="Q2093" t="s">
        <v>8325</v>
      </c>
      <c r="R2093" t="s">
        <v>8329</v>
      </c>
      <c r="S2093" s="11">
        <f t="shared" si="130"/>
        <v>40555.322662037033</v>
      </c>
      <c r="T2093" s="11">
        <f t="shared" si="131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6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7">
        <f t="shared" si="128"/>
        <v>1.0128333333333333</v>
      </c>
      <c r="P2094" s="9">
        <f t="shared" si="129"/>
        <v>110.49090909090908</v>
      </c>
      <c r="Q2094" t="s">
        <v>8325</v>
      </c>
      <c r="R2094" t="s">
        <v>8329</v>
      </c>
      <c r="S2094" s="11">
        <f t="shared" si="130"/>
        <v>40763.707546296297</v>
      </c>
      <c r="T2094" s="11">
        <f t="shared" si="131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6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7">
        <f t="shared" si="128"/>
        <v>1.0246666666666666</v>
      </c>
      <c r="P2095" s="9">
        <f t="shared" si="129"/>
        <v>66.826086956521735</v>
      </c>
      <c r="Q2095" t="s">
        <v>8325</v>
      </c>
      <c r="R2095" t="s">
        <v>8329</v>
      </c>
      <c r="S2095" s="11">
        <f t="shared" si="130"/>
        <v>41205.854537037041</v>
      </c>
      <c r="T2095" s="11">
        <f t="shared" si="131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7">
        <f t="shared" si="128"/>
        <v>1.2054285714285715</v>
      </c>
      <c r="P2096" s="9">
        <f t="shared" si="129"/>
        <v>58.597222222222221</v>
      </c>
      <c r="Q2096" t="s">
        <v>8325</v>
      </c>
      <c r="R2096" t="s">
        <v>8329</v>
      </c>
      <c r="S2096" s="11">
        <f t="shared" si="130"/>
        <v>40939.02002314815</v>
      </c>
      <c r="T2096" s="11">
        <f t="shared" si="131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6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7">
        <f t="shared" si="128"/>
        <v>1</v>
      </c>
      <c r="P2097" s="9">
        <f t="shared" si="129"/>
        <v>113.63636363636364</v>
      </c>
      <c r="Q2097" t="s">
        <v>8325</v>
      </c>
      <c r="R2097" t="s">
        <v>8329</v>
      </c>
      <c r="S2097" s="11">
        <f t="shared" si="130"/>
        <v>40758.733483796292</v>
      </c>
      <c r="T2097" s="11">
        <f t="shared" si="131"/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6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7">
        <f t="shared" si="128"/>
        <v>1.0166666666666666</v>
      </c>
      <c r="P2098" s="9">
        <f t="shared" si="129"/>
        <v>43.571428571428569</v>
      </c>
      <c r="Q2098" t="s">
        <v>8325</v>
      </c>
      <c r="R2098" t="s">
        <v>8329</v>
      </c>
      <c r="S2098" s="11">
        <f t="shared" si="130"/>
        <v>41192.758506944447</v>
      </c>
      <c r="T2098" s="11">
        <f t="shared" si="131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6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7">
        <f t="shared" si="128"/>
        <v>1</v>
      </c>
      <c r="P2099" s="9">
        <f t="shared" si="129"/>
        <v>78.94736842105263</v>
      </c>
      <c r="Q2099" t="s">
        <v>8325</v>
      </c>
      <c r="R2099" t="s">
        <v>8329</v>
      </c>
      <c r="S2099" s="11">
        <f t="shared" si="130"/>
        <v>40818.58489583333</v>
      </c>
      <c r="T2099" s="11">
        <f t="shared" si="131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6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7">
        <f t="shared" si="128"/>
        <v>1.0033333333333334</v>
      </c>
      <c r="P2100" s="9">
        <f t="shared" si="129"/>
        <v>188.125</v>
      </c>
      <c r="Q2100" t="s">
        <v>8325</v>
      </c>
      <c r="R2100" t="s">
        <v>8329</v>
      </c>
      <c r="S2100" s="11">
        <f t="shared" si="130"/>
        <v>40946.11383101852</v>
      </c>
      <c r="T2100" s="11">
        <f t="shared" si="131"/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6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7">
        <f t="shared" si="128"/>
        <v>1.3236666666666668</v>
      </c>
      <c r="P2101" s="9">
        <f t="shared" si="129"/>
        <v>63.031746031746032</v>
      </c>
      <c r="Q2101" t="s">
        <v>8325</v>
      </c>
      <c r="R2101" t="s">
        <v>8329</v>
      </c>
      <c r="S2101" s="11">
        <f t="shared" si="130"/>
        <v>42173.746342592596</v>
      </c>
      <c r="T2101" s="11">
        <f t="shared" si="131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6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7">
        <f t="shared" si="128"/>
        <v>1.3666666666666667</v>
      </c>
      <c r="P2102" s="9">
        <f t="shared" si="129"/>
        <v>30.37037037037037</v>
      </c>
      <c r="Q2102" t="s">
        <v>8325</v>
      </c>
      <c r="R2102" t="s">
        <v>8329</v>
      </c>
      <c r="S2102" s="11">
        <f t="shared" si="130"/>
        <v>41074.834965277776</v>
      </c>
      <c r="T2102" s="11">
        <f t="shared" si="131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6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7">
        <f t="shared" si="128"/>
        <v>1.1325000000000001</v>
      </c>
      <c r="P2103" s="9">
        <f t="shared" si="129"/>
        <v>51.477272727272727</v>
      </c>
      <c r="Q2103" t="s">
        <v>8325</v>
      </c>
      <c r="R2103" t="s">
        <v>8329</v>
      </c>
      <c r="S2103" s="11">
        <f t="shared" si="130"/>
        <v>40892.149467592593</v>
      </c>
      <c r="T2103" s="11">
        <f t="shared" si="131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6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7">
        <f t="shared" si="128"/>
        <v>1.36</v>
      </c>
      <c r="P2104" s="9">
        <f t="shared" si="129"/>
        <v>35.789473684210527</v>
      </c>
      <c r="Q2104" t="s">
        <v>8325</v>
      </c>
      <c r="R2104" t="s">
        <v>8329</v>
      </c>
      <c r="S2104" s="11">
        <f t="shared" si="130"/>
        <v>40638.868611111109</v>
      </c>
      <c r="T2104" s="11">
        <f t="shared" si="131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6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7">
        <f t="shared" si="128"/>
        <v>1.4612318374694613</v>
      </c>
      <c r="P2105" s="9">
        <f t="shared" si="129"/>
        <v>98.817391304347822</v>
      </c>
      <c r="Q2105" t="s">
        <v>8325</v>
      </c>
      <c r="R2105" t="s">
        <v>8329</v>
      </c>
      <c r="S2105" s="11">
        <f t="shared" si="130"/>
        <v>41192.754942129628</v>
      </c>
      <c r="T2105" s="11">
        <f t="shared" si="131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7">
        <f t="shared" si="128"/>
        <v>1.2949999999999999</v>
      </c>
      <c r="P2106" s="9">
        <f t="shared" si="129"/>
        <v>28</v>
      </c>
      <c r="Q2106" t="s">
        <v>8325</v>
      </c>
      <c r="R2106" t="s">
        <v>8329</v>
      </c>
      <c r="S2106" s="11">
        <f t="shared" si="130"/>
        <v>41394.074467592596</v>
      </c>
      <c r="T2106" s="11">
        <f t="shared" si="131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6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7">
        <f t="shared" si="128"/>
        <v>2.54</v>
      </c>
      <c r="P2107" s="9">
        <f t="shared" si="129"/>
        <v>51.313131313131315</v>
      </c>
      <c r="Q2107" t="s">
        <v>8325</v>
      </c>
      <c r="R2107" t="s">
        <v>8329</v>
      </c>
      <c r="S2107" s="11">
        <f t="shared" si="130"/>
        <v>41951.788807870369</v>
      </c>
      <c r="T2107" s="11">
        <f t="shared" si="131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6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7">
        <f t="shared" si="128"/>
        <v>1.0704545454545455</v>
      </c>
      <c r="P2108" s="9">
        <f t="shared" si="129"/>
        <v>53.522727272727273</v>
      </c>
      <c r="Q2108" t="s">
        <v>8325</v>
      </c>
      <c r="R2108" t="s">
        <v>8329</v>
      </c>
      <c r="S2108" s="11">
        <f t="shared" si="130"/>
        <v>41270.21497685185</v>
      </c>
      <c r="T2108" s="11">
        <f t="shared" si="131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6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7">
        <f t="shared" si="128"/>
        <v>1.0773299999999999</v>
      </c>
      <c r="P2109" s="9">
        <f t="shared" si="129"/>
        <v>37.149310344827583</v>
      </c>
      <c r="Q2109" t="s">
        <v>8325</v>
      </c>
      <c r="R2109" t="s">
        <v>8329</v>
      </c>
      <c r="S2109" s="11">
        <f t="shared" si="130"/>
        <v>41934.71056712963</v>
      </c>
      <c r="T2109" s="11">
        <f t="shared" si="131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6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7">
        <f t="shared" si="128"/>
        <v>1.0731250000000001</v>
      </c>
      <c r="P2110" s="9">
        <f t="shared" si="129"/>
        <v>89.895287958115176</v>
      </c>
      <c r="Q2110" t="s">
        <v>8325</v>
      </c>
      <c r="R2110" t="s">
        <v>8329</v>
      </c>
      <c r="S2110" s="11">
        <f t="shared" si="130"/>
        <v>41135.175694444442</v>
      </c>
      <c r="T2110" s="11">
        <f t="shared" si="131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6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7">
        <f t="shared" si="128"/>
        <v>1.06525</v>
      </c>
      <c r="P2111" s="9">
        <f t="shared" si="129"/>
        <v>106.52500000000001</v>
      </c>
      <c r="Q2111" t="s">
        <v>8325</v>
      </c>
      <c r="R2111" t="s">
        <v>8329</v>
      </c>
      <c r="S2111" s="11">
        <f t="shared" si="130"/>
        <v>42160.708530092597</v>
      </c>
      <c r="T2111" s="11">
        <f t="shared" si="131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6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7">
        <f t="shared" si="128"/>
        <v>1.0035000000000001</v>
      </c>
      <c r="P2112" s="9">
        <f t="shared" si="129"/>
        <v>52.815789473684212</v>
      </c>
      <c r="Q2112" t="s">
        <v>8325</v>
      </c>
      <c r="R2112" t="s">
        <v>8329</v>
      </c>
      <c r="S2112" s="11">
        <f t="shared" si="130"/>
        <v>41759.670937499999</v>
      </c>
      <c r="T2112" s="11">
        <f t="shared" si="131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6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7">
        <f t="shared" si="128"/>
        <v>1.0649999999999999</v>
      </c>
      <c r="P2113" s="9">
        <f t="shared" si="129"/>
        <v>54.615384615384613</v>
      </c>
      <c r="Q2113" t="s">
        <v>8325</v>
      </c>
      <c r="R2113" t="s">
        <v>8329</v>
      </c>
      <c r="S2113" s="11">
        <f t="shared" si="130"/>
        <v>40703.197048611109</v>
      </c>
      <c r="T2113" s="11">
        <f t="shared" si="131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6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7">
        <f t="shared" si="128"/>
        <v>1</v>
      </c>
      <c r="P2114" s="9">
        <f t="shared" si="129"/>
        <v>27.272727272727273</v>
      </c>
      <c r="Q2114" t="s">
        <v>8325</v>
      </c>
      <c r="R2114" t="s">
        <v>8329</v>
      </c>
      <c r="S2114" s="11">
        <f t="shared" si="130"/>
        <v>41365.928159722222</v>
      </c>
      <c r="T2114" s="11">
        <f t="shared" si="131"/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6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7">
        <f t="shared" ref="O2115:O2178" si="132">E2115/D2115</f>
        <v>1.0485714285714285</v>
      </c>
      <c r="P2115" s="9">
        <f t="shared" ref="P2115:P2178" si="133">E2115/L2115</f>
        <v>68.598130841121488</v>
      </c>
      <c r="Q2115" t="s">
        <v>8325</v>
      </c>
      <c r="R2115" t="s">
        <v>8329</v>
      </c>
      <c r="S2115" s="11">
        <f t="shared" ref="S2115:S2178" si="134">(((J2115/60)/60)/24)+DATE(1970,1,1)</f>
        <v>41870.86546296296</v>
      </c>
      <c r="T2115" s="11">
        <f t="shared" ref="T2115:T2178" si="135">(((I2115/60)/60)/24)+DATE(1970,1,1)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7">
        <f t="shared" si="132"/>
        <v>1.0469999999999999</v>
      </c>
      <c r="P2116" s="9">
        <f t="shared" si="133"/>
        <v>35.612244897959187</v>
      </c>
      <c r="Q2116" t="s">
        <v>8325</v>
      </c>
      <c r="R2116" t="s">
        <v>8329</v>
      </c>
      <c r="S2116" s="11">
        <f t="shared" si="134"/>
        <v>40458.815625000003</v>
      </c>
      <c r="T2116" s="11">
        <f t="shared" si="135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6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7">
        <f t="shared" si="132"/>
        <v>2.2566666666666668</v>
      </c>
      <c r="P2117" s="9">
        <f t="shared" si="133"/>
        <v>94.027777777777771</v>
      </c>
      <c r="Q2117" t="s">
        <v>8325</v>
      </c>
      <c r="R2117" t="s">
        <v>8329</v>
      </c>
      <c r="S2117" s="11">
        <f t="shared" si="134"/>
        <v>40564.081030092595</v>
      </c>
      <c r="T2117" s="11">
        <f t="shared" si="135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6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7">
        <f t="shared" si="132"/>
        <v>1.0090416666666666</v>
      </c>
      <c r="P2118" s="9">
        <f t="shared" si="133"/>
        <v>526.45652173913038</v>
      </c>
      <c r="Q2118" t="s">
        <v>8325</v>
      </c>
      <c r="R2118" t="s">
        <v>8329</v>
      </c>
      <c r="S2118" s="11">
        <f t="shared" si="134"/>
        <v>41136.777812500004</v>
      </c>
      <c r="T2118" s="11">
        <f t="shared" si="135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6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7">
        <f t="shared" si="132"/>
        <v>1.4775</v>
      </c>
      <c r="P2119" s="9">
        <f t="shared" si="133"/>
        <v>50.657142857142858</v>
      </c>
      <c r="Q2119" t="s">
        <v>8325</v>
      </c>
      <c r="R2119" t="s">
        <v>8329</v>
      </c>
      <c r="S2119" s="11">
        <f t="shared" si="134"/>
        <v>42290.059594907405</v>
      </c>
      <c r="T2119" s="11">
        <f t="shared" si="135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6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7">
        <f t="shared" si="132"/>
        <v>1.3461099999999999</v>
      </c>
      <c r="P2120" s="9">
        <f t="shared" si="133"/>
        <v>79.182941176470578</v>
      </c>
      <c r="Q2120" t="s">
        <v>8325</v>
      </c>
      <c r="R2120" t="s">
        <v>8329</v>
      </c>
      <c r="S2120" s="11">
        <f t="shared" si="134"/>
        <v>40718.839537037034</v>
      </c>
      <c r="T2120" s="11">
        <f t="shared" si="135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6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7">
        <f t="shared" si="132"/>
        <v>1.0075000000000001</v>
      </c>
      <c r="P2121" s="9">
        <f t="shared" si="133"/>
        <v>91.590909090909093</v>
      </c>
      <c r="Q2121" t="s">
        <v>8325</v>
      </c>
      <c r="R2121" t="s">
        <v>8329</v>
      </c>
      <c r="S2121" s="11">
        <f t="shared" si="134"/>
        <v>41107.130150462966</v>
      </c>
      <c r="T2121" s="11">
        <f t="shared" si="135"/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6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7">
        <f t="shared" si="132"/>
        <v>1.00880375</v>
      </c>
      <c r="P2122" s="9">
        <f t="shared" si="133"/>
        <v>116.96275362318841</v>
      </c>
      <c r="Q2122" t="s">
        <v>8325</v>
      </c>
      <c r="R2122" t="s">
        <v>8329</v>
      </c>
      <c r="S2122" s="11">
        <f t="shared" si="134"/>
        <v>41591.964537037034</v>
      </c>
      <c r="T2122" s="11">
        <f t="shared" si="135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6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7">
        <f t="shared" si="132"/>
        <v>5.6800000000000002E-3</v>
      </c>
      <c r="P2123" s="9">
        <f t="shared" si="133"/>
        <v>28.4</v>
      </c>
      <c r="Q2123" t="s">
        <v>8333</v>
      </c>
      <c r="R2123" t="s">
        <v>8334</v>
      </c>
      <c r="S2123" s="11">
        <f t="shared" si="134"/>
        <v>42716.7424537037</v>
      </c>
      <c r="T2123" s="11">
        <f t="shared" si="135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6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7">
        <f t="shared" si="132"/>
        <v>3.875E-3</v>
      </c>
      <c r="P2124" s="9">
        <f t="shared" si="133"/>
        <v>103.33333333333333</v>
      </c>
      <c r="Q2124" t="s">
        <v>8333</v>
      </c>
      <c r="R2124" t="s">
        <v>8334</v>
      </c>
      <c r="S2124" s="11">
        <f t="shared" si="134"/>
        <v>42712.300567129627</v>
      </c>
      <c r="T2124" s="11">
        <f t="shared" si="135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6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7">
        <f t="shared" si="132"/>
        <v>0.1</v>
      </c>
      <c r="P2125" s="9">
        <f t="shared" si="133"/>
        <v>10</v>
      </c>
      <c r="Q2125" t="s">
        <v>8333</v>
      </c>
      <c r="R2125" t="s">
        <v>8334</v>
      </c>
      <c r="S2125" s="11">
        <f t="shared" si="134"/>
        <v>40198.424849537041</v>
      </c>
      <c r="T2125" s="11">
        <f t="shared" si="135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7">
        <f t="shared" si="132"/>
        <v>0.10454545454545454</v>
      </c>
      <c r="P2126" s="9">
        <f t="shared" si="133"/>
        <v>23</v>
      </c>
      <c r="Q2126" t="s">
        <v>8333</v>
      </c>
      <c r="R2126" t="s">
        <v>8334</v>
      </c>
      <c r="S2126" s="11">
        <f t="shared" si="134"/>
        <v>40464.028182870366</v>
      </c>
      <c r="T2126" s="11">
        <f t="shared" si="135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6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7">
        <f t="shared" si="132"/>
        <v>1.4200000000000001E-2</v>
      </c>
      <c r="P2127" s="9">
        <f t="shared" si="133"/>
        <v>31.555555555555557</v>
      </c>
      <c r="Q2127" t="s">
        <v>8333</v>
      </c>
      <c r="R2127" t="s">
        <v>8334</v>
      </c>
      <c r="S2127" s="11">
        <f t="shared" si="134"/>
        <v>42191.023530092592</v>
      </c>
      <c r="T2127" s="11">
        <f t="shared" si="135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6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7">
        <f t="shared" si="132"/>
        <v>5.0000000000000001E-4</v>
      </c>
      <c r="P2128" s="9">
        <f t="shared" si="133"/>
        <v>5</v>
      </c>
      <c r="Q2128" t="s">
        <v>8333</v>
      </c>
      <c r="R2128" t="s">
        <v>8334</v>
      </c>
      <c r="S2128" s="11">
        <f t="shared" si="134"/>
        <v>41951.973229166666</v>
      </c>
      <c r="T2128" s="11">
        <f t="shared" si="135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6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7">
        <f t="shared" si="132"/>
        <v>0.28842857142857142</v>
      </c>
      <c r="P2129" s="9">
        <f t="shared" si="133"/>
        <v>34.220338983050844</v>
      </c>
      <c r="Q2129" t="s">
        <v>8333</v>
      </c>
      <c r="R2129" t="s">
        <v>8334</v>
      </c>
      <c r="S2129" s="11">
        <f t="shared" si="134"/>
        <v>42045.50535879629</v>
      </c>
      <c r="T2129" s="11">
        <f t="shared" si="135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6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7">
        <f t="shared" si="132"/>
        <v>1.6666666666666668E-3</v>
      </c>
      <c r="P2130" s="9">
        <f t="shared" si="133"/>
        <v>25</v>
      </c>
      <c r="Q2130" t="s">
        <v>8333</v>
      </c>
      <c r="R2130" t="s">
        <v>8334</v>
      </c>
      <c r="S2130" s="11">
        <f t="shared" si="134"/>
        <v>41843.772789351853</v>
      </c>
      <c r="T2130" s="11">
        <f t="shared" si="135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6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7">
        <f t="shared" si="132"/>
        <v>0.11799999999999999</v>
      </c>
      <c r="P2131" s="9">
        <f t="shared" si="133"/>
        <v>19.666666666666668</v>
      </c>
      <c r="Q2131" t="s">
        <v>8333</v>
      </c>
      <c r="R2131" t="s">
        <v>8334</v>
      </c>
      <c r="S2131" s="11">
        <f t="shared" si="134"/>
        <v>42409.024305555555</v>
      </c>
      <c r="T2131" s="11">
        <f t="shared" si="135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6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7">
        <f t="shared" si="132"/>
        <v>2.0238095238095236E-3</v>
      </c>
      <c r="P2132" s="9">
        <f t="shared" si="133"/>
        <v>21.25</v>
      </c>
      <c r="Q2132" t="s">
        <v>8333</v>
      </c>
      <c r="R2132" t="s">
        <v>8334</v>
      </c>
      <c r="S2132" s="11">
        <f t="shared" si="134"/>
        <v>41832.086377314816</v>
      </c>
      <c r="T2132" s="11">
        <f t="shared" si="135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6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7">
        <f t="shared" si="132"/>
        <v>0.05</v>
      </c>
      <c r="P2133" s="9">
        <f t="shared" si="133"/>
        <v>8.3333333333333339</v>
      </c>
      <c r="Q2133" t="s">
        <v>8333</v>
      </c>
      <c r="R2133" t="s">
        <v>8334</v>
      </c>
      <c r="S2133" s="11">
        <f t="shared" si="134"/>
        <v>42167.207071759258</v>
      </c>
      <c r="T2133" s="11">
        <f t="shared" si="135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6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7">
        <f t="shared" si="132"/>
        <v>2.1129899999999997E-2</v>
      </c>
      <c r="P2134" s="9">
        <f t="shared" si="133"/>
        <v>21.34333333333333</v>
      </c>
      <c r="Q2134" t="s">
        <v>8333</v>
      </c>
      <c r="R2134" t="s">
        <v>8334</v>
      </c>
      <c r="S2134" s="11">
        <f t="shared" si="134"/>
        <v>41643.487175925926</v>
      </c>
      <c r="T2134" s="11">
        <f t="shared" si="135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6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7">
        <f t="shared" si="132"/>
        <v>1.6E-2</v>
      </c>
      <c r="P2135" s="9">
        <f t="shared" si="133"/>
        <v>5.333333333333333</v>
      </c>
      <c r="Q2135" t="s">
        <v>8333</v>
      </c>
      <c r="R2135" t="s">
        <v>8334</v>
      </c>
      <c r="S2135" s="11">
        <f t="shared" si="134"/>
        <v>40619.097210648149</v>
      </c>
      <c r="T2135" s="11">
        <f t="shared" si="135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7">
        <f t="shared" si="132"/>
        <v>1.7333333333333333E-2</v>
      </c>
      <c r="P2136" s="9">
        <f t="shared" si="133"/>
        <v>34.666666666666664</v>
      </c>
      <c r="Q2136" t="s">
        <v>8333</v>
      </c>
      <c r="R2136" t="s">
        <v>8334</v>
      </c>
      <c r="S2136" s="11">
        <f t="shared" si="134"/>
        <v>41361.886469907404</v>
      </c>
      <c r="T2136" s="11">
        <f t="shared" si="135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6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7">
        <f t="shared" si="132"/>
        <v>9.5600000000000004E-2</v>
      </c>
      <c r="P2137" s="9">
        <f t="shared" si="133"/>
        <v>21.727272727272727</v>
      </c>
      <c r="Q2137" t="s">
        <v>8333</v>
      </c>
      <c r="R2137" t="s">
        <v>8334</v>
      </c>
      <c r="S2137" s="11">
        <f t="shared" si="134"/>
        <v>41156.963344907403</v>
      </c>
      <c r="T2137" s="11">
        <f t="shared" si="135"/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6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7">
        <f t="shared" si="132"/>
        <v>5.9612499999999998E-4</v>
      </c>
      <c r="P2138" s="9">
        <f t="shared" si="133"/>
        <v>11.922499999999999</v>
      </c>
      <c r="Q2138" t="s">
        <v>8333</v>
      </c>
      <c r="R2138" t="s">
        <v>8334</v>
      </c>
      <c r="S2138" s="11">
        <f t="shared" si="134"/>
        <v>41536.509097222224</v>
      </c>
      <c r="T2138" s="11">
        <f t="shared" si="135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6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7">
        <f t="shared" si="132"/>
        <v>0.28405999999999998</v>
      </c>
      <c r="P2139" s="9">
        <f t="shared" si="133"/>
        <v>26.59737827715356</v>
      </c>
      <c r="Q2139" t="s">
        <v>8333</v>
      </c>
      <c r="R2139" t="s">
        <v>8334</v>
      </c>
      <c r="S2139" s="11">
        <f t="shared" si="134"/>
        <v>41948.771168981482</v>
      </c>
      <c r="T2139" s="11">
        <f t="shared" si="135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6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7">
        <f t="shared" si="132"/>
        <v>0.128</v>
      </c>
      <c r="P2140" s="9">
        <f t="shared" si="133"/>
        <v>10.666666666666666</v>
      </c>
      <c r="Q2140" t="s">
        <v>8333</v>
      </c>
      <c r="R2140" t="s">
        <v>8334</v>
      </c>
      <c r="S2140" s="11">
        <f t="shared" si="134"/>
        <v>41557.013182870374</v>
      </c>
      <c r="T2140" s="11">
        <f t="shared" si="135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6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7">
        <f t="shared" si="132"/>
        <v>5.4199999999999998E-2</v>
      </c>
      <c r="P2141" s="9">
        <f t="shared" si="133"/>
        <v>29.035714285714285</v>
      </c>
      <c r="Q2141" t="s">
        <v>8333</v>
      </c>
      <c r="R2141" t="s">
        <v>8334</v>
      </c>
      <c r="S2141" s="11">
        <f t="shared" si="134"/>
        <v>42647.750092592592</v>
      </c>
      <c r="T2141" s="11">
        <f t="shared" si="135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6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7">
        <f t="shared" si="132"/>
        <v>1.1199999999999999E-3</v>
      </c>
      <c r="P2142" s="9">
        <f t="shared" si="133"/>
        <v>50.909090909090907</v>
      </c>
      <c r="Q2142" t="s">
        <v>8333</v>
      </c>
      <c r="R2142" t="s">
        <v>8334</v>
      </c>
      <c r="S2142" s="11">
        <f t="shared" si="134"/>
        <v>41255.833611111113</v>
      </c>
      <c r="T2142" s="11">
        <f t="shared" si="135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6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7">
        <f t="shared" si="132"/>
        <v>0</v>
      </c>
      <c r="P2143" s="9" t="e">
        <f t="shared" si="133"/>
        <v>#DIV/0!</v>
      </c>
      <c r="Q2143" t="s">
        <v>8333</v>
      </c>
      <c r="R2143" t="s">
        <v>8334</v>
      </c>
      <c r="S2143" s="11">
        <f t="shared" si="134"/>
        <v>41927.235636574071</v>
      </c>
      <c r="T2143" s="11">
        <f t="shared" si="135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6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7">
        <f t="shared" si="132"/>
        <v>5.7238095238095241E-2</v>
      </c>
      <c r="P2144" s="9">
        <f t="shared" si="133"/>
        <v>50.083333333333336</v>
      </c>
      <c r="Q2144" t="s">
        <v>8333</v>
      </c>
      <c r="R2144" t="s">
        <v>8334</v>
      </c>
      <c r="S2144" s="11">
        <f t="shared" si="134"/>
        <v>42340.701504629629</v>
      </c>
      <c r="T2144" s="11">
        <f t="shared" si="135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6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7">
        <f t="shared" si="132"/>
        <v>0.1125</v>
      </c>
      <c r="P2145" s="9">
        <f t="shared" si="133"/>
        <v>45</v>
      </c>
      <c r="Q2145" t="s">
        <v>8333</v>
      </c>
      <c r="R2145" t="s">
        <v>8334</v>
      </c>
      <c r="S2145" s="11">
        <f t="shared" si="134"/>
        <v>40332.886712962965</v>
      </c>
      <c r="T2145" s="11">
        <f t="shared" si="135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7">
        <f t="shared" si="132"/>
        <v>1.7098591549295775E-2</v>
      </c>
      <c r="P2146" s="9">
        <f t="shared" si="133"/>
        <v>25.291666666666668</v>
      </c>
      <c r="Q2146" t="s">
        <v>8333</v>
      </c>
      <c r="R2146" t="s">
        <v>8334</v>
      </c>
      <c r="S2146" s="11">
        <f t="shared" si="134"/>
        <v>41499.546759259261</v>
      </c>
      <c r="T2146" s="11">
        <f t="shared" si="135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6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7">
        <f t="shared" si="132"/>
        <v>0.30433333333333334</v>
      </c>
      <c r="P2147" s="9">
        <f t="shared" si="133"/>
        <v>51.292134831460672</v>
      </c>
      <c r="Q2147" t="s">
        <v>8333</v>
      </c>
      <c r="R2147" t="s">
        <v>8334</v>
      </c>
      <c r="S2147" s="11">
        <f t="shared" si="134"/>
        <v>41575.237430555557</v>
      </c>
      <c r="T2147" s="11">
        <f t="shared" si="135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6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7">
        <f t="shared" si="132"/>
        <v>2.0000000000000001E-4</v>
      </c>
      <c r="P2148" s="9">
        <f t="shared" si="133"/>
        <v>1</v>
      </c>
      <c r="Q2148" t="s">
        <v>8333</v>
      </c>
      <c r="R2148" t="s">
        <v>8334</v>
      </c>
      <c r="S2148" s="11">
        <f t="shared" si="134"/>
        <v>42397.679513888885</v>
      </c>
      <c r="T2148" s="11">
        <f t="shared" si="135"/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6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7">
        <f t="shared" si="132"/>
        <v>6.9641025641025639E-3</v>
      </c>
      <c r="P2149" s="9">
        <f t="shared" si="133"/>
        <v>49.381818181818183</v>
      </c>
      <c r="Q2149" t="s">
        <v>8333</v>
      </c>
      <c r="R2149" t="s">
        <v>8334</v>
      </c>
      <c r="S2149" s="11">
        <f t="shared" si="134"/>
        <v>41927.295694444445</v>
      </c>
      <c r="T2149" s="11">
        <f t="shared" si="135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6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7">
        <f t="shared" si="132"/>
        <v>0.02</v>
      </c>
      <c r="P2150" s="9">
        <f t="shared" si="133"/>
        <v>1</v>
      </c>
      <c r="Q2150" t="s">
        <v>8333</v>
      </c>
      <c r="R2150" t="s">
        <v>8334</v>
      </c>
      <c r="S2150" s="11">
        <f t="shared" si="134"/>
        <v>42066.733587962968</v>
      </c>
      <c r="T2150" s="11">
        <f t="shared" si="135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6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7">
        <f t="shared" si="132"/>
        <v>0</v>
      </c>
      <c r="P2151" s="9" t="e">
        <f t="shared" si="133"/>
        <v>#DIV/0!</v>
      </c>
      <c r="Q2151" t="s">
        <v>8333</v>
      </c>
      <c r="R2151" t="s">
        <v>8334</v>
      </c>
      <c r="S2151" s="11">
        <f t="shared" si="134"/>
        <v>40355.024953703702</v>
      </c>
      <c r="T2151" s="11">
        <f t="shared" si="135"/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6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7">
        <f t="shared" si="132"/>
        <v>8.0999999999999996E-3</v>
      </c>
      <c r="P2152" s="9">
        <f t="shared" si="133"/>
        <v>101.25</v>
      </c>
      <c r="Q2152" t="s">
        <v>8333</v>
      </c>
      <c r="R2152" t="s">
        <v>8334</v>
      </c>
      <c r="S2152" s="11">
        <f t="shared" si="134"/>
        <v>42534.284710648149</v>
      </c>
      <c r="T2152" s="11">
        <f t="shared" si="135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6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7">
        <f t="shared" si="132"/>
        <v>2.6222222222222224E-3</v>
      </c>
      <c r="P2153" s="9">
        <f t="shared" si="133"/>
        <v>19.666666666666668</v>
      </c>
      <c r="Q2153" t="s">
        <v>8333</v>
      </c>
      <c r="R2153" t="s">
        <v>8334</v>
      </c>
      <c r="S2153" s="11">
        <f t="shared" si="134"/>
        <v>42520.847384259265</v>
      </c>
      <c r="T2153" s="11">
        <f t="shared" si="135"/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6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7">
        <f t="shared" si="132"/>
        <v>1.6666666666666668E-3</v>
      </c>
      <c r="P2154" s="9">
        <f t="shared" si="133"/>
        <v>12.5</v>
      </c>
      <c r="Q2154" t="s">
        <v>8333</v>
      </c>
      <c r="R2154" t="s">
        <v>8334</v>
      </c>
      <c r="S2154" s="11">
        <f t="shared" si="134"/>
        <v>41683.832280092596</v>
      </c>
      <c r="T2154" s="11">
        <f t="shared" si="135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6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7">
        <f t="shared" si="132"/>
        <v>9.1244548809124457E-5</v>
      </c>
      <c r="P2155" s="9">
        <f t="shared" si="133"/>
        <v>8.5</v>
      </c>
      <c r="Q2155" t="s">
        <v>8333</v>
      </c>
      <c r="R2155" t="s">
        <v>8334</v>
      </c>
      <c r="S2155" s="11">
        <f t="shared" si="134"/>
        <v>41974.911087962959</v>
      </c>
      <c r="T2155" s="11">
        <f t="shared" si="135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7">
        <f t="shared" si="132"/>
        <v>8.0000000000000002E-3</v>
      </c>
      <c r="P2156" s="9">
        <f t="shared" si="133"/>
        <v>1</v>
      </c>
      <c r="Q2156" t="s">
        <v>8333</v>
      </c>
      <c r="R2156" t="s">
        <v>8334</v>
      </c>
      <c r="S2156" s="11">
        <f t="shared" si="134"/>
        <v>41647.632256944446</v>
      </c>
      <c r="T2156" s="11">
        <f t="shared" si="135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6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7">
        <f t="shared" si="132"/>
        <v>2.3E-2</v>
      </c>
      <c r="P2157" s="9">
        <f t="shared" si="133"/>
        <v>23</v>
      </c>
      <c r="Q2157" t="s">
        <v>8333</v>
      </c>
      <c r="R2157" t="s">
        <v>8334</v>
      </c>
      <c r="S2157" s="11">
        <f t="shared" si="134"/>
        <v>42430.747511574074</v>
      </c>
      <c r="T2157" s="11">
        <f t="shared" si="135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6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7">
        <f t="shared" si="132"/>
        <v>2.6660714285714284E-2</v>
      </c>
      <c r="P2158" s="9">
        <f t="shared" si="133"/>
        <v>17.987951807228917</v>
      </c>
      <c r="Q2158" t="s">
        <v>8333</v>
      </c>
      <c r="R2158" t="s">
        <v>8334</v>
      </c>
      <c r="S2158" s="11">
        <f t="shared" si="134"/>
        <v>41488.85423611111</v>
      </c>
      <c r="T2158" s="11">
        <f t="shared" si="135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6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7">
        <f t="shared" si="132"/>
        <v>0.28192</v>
      </c>
      <c r="P2159" s="9">
        <f t="shared" si="133"/>
        <v>370.94736842105266</v>
      </c>
      <c r="Q2159" t="s">
        <v>8333</v>
      </c>
      <c r="R2159" t="s">
        <v>8334</v>
      </c>
      <c r="S2159" s="11">
        <f t="shared" si="134"/>
        <v>42694.98128472222</v>
      </c>
      <c r="T2159" s="11">
        <f t="shared" si="135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6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7">
        <f t="shared" si="132"/>
        <v>6.5900366666666668E-2</v>
      </c>
      <c r="P2160" s="9">
        <f t="shared" si="133"/>
        <v>63.569485530546629</v>
      </c>
      <c r="Q2160" t="s">
        <v>8333</v>
      </c>
      <c r="R2160" t="s">
        <v>8334</v>
      </c>
      <c r="S2160" s="11">
        <f t="shared" si="134"/>
        <v>41264.853865740741</v>
      </c>
      <c r="T2160" s="11">
        <f t="shared" si="135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6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7">
        <f t="shared" si="132"/>
        <v>7.2222222222222219E-3</v>
      </c>
      <c r="P2161" s="9">
        <f t="shared" si="133"/>
        <v>13</v>
      </c>
      <c r="Q2161" t="s">
        <v>8333</v>
      </c>
      <c r="R2161" t="s">
        <v>8334</v>
      </c>
      <c r="S2161" s="11">
        <f t="shared" si="134"/>
        <v>40710.731180555551</v>
      </c>
      <c r="T2161" s="11">
        <f t="shared" si="135"/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6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7">
        <f t="shared" si="132"/>
        <v>8.5000000000000006E-3</v>
      </c>
      <c r="P2162" s="9">
        <f t="shared" si="133"/>
        <v>5.3125</v>
      </c>
      <c r="Q2162" t="s">
        <v>8333</v>
      </c>
      <c r="R2162" t="s">
        <v>8334</v>
      </c>
      <c r="S2162" s="11">
        <f t="shared" si="134"/>
        <v>41018.711863425924</v>
      </c>
      <c r="T2162" s="11">
        <f t="shared" si="135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6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7">
        <f t="shared" si="132"/>
        <v>1.1575</v>
      </c>
      <c r="P2163" s="9">
        <f t="shared" si="133"/>
        <v>35.615384615384613</v>
      </c>
      <c r="Q2163" t="s">
        <v>8325</v>
      </c>
      <c r="R2163" t="s">
        <v>8326</v>
      </c>
      <c r="S2163" s="11">
        <f t="shared" si="134"/>
        <v>42240.852534722217</v>
      </c>
      <c r="T2163" s="11">
        <f t="shared" si="135"/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6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7">
        <f t="shared" si="132"/>
        <v>1.1226666666666667</v>
      </c>
      <c r="P2164" s="9">
        <f t="shared" si="133"/>
        <v>87.103448275862064</v>
      </c>
      <c r="Q2164" t="s">
        <v>8325</v>
      </c>
      <c r="R2164" t="s">
        <v>8326</v>
      </c>
      <c r="S2164" s="11">
        <f t="shared" si="134"/>
        <v>41813.766099537039</v>
      </c>
      <c r="T2164" s="11">
        <f t="shared" si="135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6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7">
        <f t="shared" si="132"/>
        <v>1.3220000000000001</v>
      </c>
      <c r="P2165" s="9">
        <f t="shared" si="133"/>
        <v>75.11363636363636</v>
      </c>
      <c r="Q2165" t="s">
        <v>8325</v>
      </c>
      <c r="R2165" t="s">
        <v>8326</v>
      </c>
      <c r="S2165" s="11">
        <f t="shared" si="134"/>
        <v>42111.899537037039</v>
      </c>
      <c r="T2165" s="11">
        <f t="shared" si="135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7">
        <f t="shared" si="132"/>
        <v>1.0263636363636364</v>
      </c>
      <c r="P2166" s="9">
        <f t="shared" si="133"/>
        <v>68.01204819277109</v>
      </c>
      <c r="Q2166" t="s">
        <v>8325</v>
      </c>
      <c r="R2166" t="s">
        <v>8326</v>
      </c>
      <c r="S2166" s="11">
        <f t="shared" si="134"/>
        <v>42515.71775462963</v>
      </c>
      <c r="T2166" s="11">
        <f t="shared" si="135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6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7">
        <f t="shared" si="132"/>
        <v>1.3864000000000001</v>
      </c>
      <c r="P2167" s="9">
        <f t="shared" si="133"/>
        <v>29.623931623931625</v>
      </c>
      <c r="Q2167" t="s">
        <v>8325</v>
      </c>
      <c r="R2167" t="s">
        <v>8326</v>
      </c>
      <c r="S2167" s="11">
        <f t="shared" si="134"/>
        <v>42438.667071759264</v>
      </c>
      <c r="T2167" s="11">
        <f t="shared" si="135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6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7">
        <f t="shared" si="132"/>
        <v>1.466</v>
      </c>
      <c r="P2168" s="9">
        <f t="shared" si="133"/>
        <v>91.625</v>
      </c>
      <c r="Q2168" t="s">
        <v>8325</v>
      </c>
      <c r="R2168" t="s">
        <v>8326</v>
      </c>
      <c r="S2168" s="11">
        <f t="shared" si="134"/>
        <v>41933.838171296295</v>
      </c>
      <c r="T2168" s="11">
        <f t="shared" si="135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6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7">
        <f t="shared" si="132"/>
        <v>1.2</v>
      </c>
      <c r="P2169" s="9">
        <f t="shared" si="133"/>
        <v>22.5</v>
      </c>
      <c r="Q2169" t="s">
        <v>8325</v>
      </c>
      <c r="R2169" t="s">
        <v>8326</v>
      </c>
      <c r="S2169" s="11">
        <f t="shared" si="134"/>
        <v>41153.066400462965</v>
      </c>
      <c r="T2169" s="11">
        <f t="shared" si="135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6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7">
        <f t="shared" si="132"/>
        <v>1.215816111111111</v>
      </c>
      <c r="P2170" s="9">
        <f t="shared" si="133"/>
        <v>64.366735294117646</v>
      </c>
      <c r="Q2170" t="s">
        <v>8325</v>
      </c>
      <c r="R2170" t="s">
        <v>8326</v>
      </c>
      <c r="S2170" s="11">
        <f t="shared" si="134"/>
        <v>42745.600243055553</v>
      </c>
      <c r="T2170" s="11">
        <f t="shared" si="135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6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7">
        <f t="shared" si="132"/>
        <v>1</v>
      </c>
      <c r="P2171" s="9">
        <f t="shared" si="133"/>
        <v>21.857142857142858</v>
      </c>
      <c r="Q2171" t="s">
        <v>8325</v>
      </c>
      <c r="R2171" t="s">
        <v>8326</v>
      </c>
      <c r="S2171" s="11">
        <f t="shared" si="134"/>
        <v>42793.700821759259</v>
      </c>
      <c r="T2171" s="11">
        <f t="shared" si="135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6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7">
        <f t="shared" si="132"/>
        <v>1.8085714285714285</v>
      </c>
      <c r="P2172" s="9">
        <f t="shared" si="133"/>
        <v>33.315789473684212</v>
      </c>
      <c r="Q2172" t="s">
        <v>8325</v>
      </c>
      <c r="R2172" t="s">
        <v>8326</v>
      </c>
      <c r="S2172" s="11">
        <f t="shared" si="134"/>
        <v>42198.750254629631</v>
      </c>
      <c r="T2172" s="11">
        <f t="shared" si="135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6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7">
        <f t="shared" si="132"/>
        <v>1.0607500000000001</v>
      </c>
      <c r="P2173" s="9">
        <f t="shared" si="133"/>
        <v>90.276595744680847</v>
      </c>
      <c r="Q2173" t="s">
        <v>8325</v>
      </c>
      <c r="R2173" t="s">
        <v>8326</v>
      </c>
      <c r="S2173" s="11">
        <f t="shared" si="134"/>
        <v>42141.95711805555</v>
      </c>
      <c r="T2173" s="11">
        <f t="shared" si="135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6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7">
        <f t="shared" si="132"/>
        <v>1</v>
      </c>
      <c r="P2174" s="9">
        <f t="shared" si="133"/>
        <v>76.92307692307692</v>
      </c>
      <c r="Q2174" t="s">
        <v>8325</v>
      </c>
      <c r="R2174" t="s">
        <v>8326</v>
      </c>
      <c r="S2174" s="11">
        <f t="shared" si="134"/>
        <v>42082.580092592587</v>
      </c>
      <c r="T2174" s="11">
        <f t="shared" si="135"/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6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7">
        <f t="shared" si="132"/>
        <v>1.2692857142857144</v>
      </c>
      <c r="P2175" s="9">
        <f t="shared" si="133"/>
        <v>59.233333333333334</v>
      </c>
      <c r="Q2175" t="s">
        <v>8325</v>
      </c>
      <c r="R2175" t="s">
        <v>8326</v>
      </c>
      <c r="S2175" s="11">
        <f t="shared" si="134"/>
        <v>41495.692627314813</v>
      </c>
      <c r="T2175" s="11">
        <f t="shared" si="135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7">
        <f t="shared" si="132"/>
        <v>1.0297499999999999</v>
      </c>
      <c r="P2176" s="9">
        <f t="shared" si="133"/>
        <v>65.38095238095238</v>
      </c>
      <c r="Q2176" t="s">
        <v>8325</v>
      </c>
      <c r="R2176" t="s">
        <v>8326</v>
      </c>
      <c r="S2176" s="11">
        <f t="shared" si="134"/>
        <v>42465.542905092589</v>
      </c>
      <c r="T2176" s="11">
        <f t="shared" si="135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6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7">
        <f t="shared" si="132"/>
        <v>2.5</v>
      </c>
      <c r="P2177" s="9">
        <f t="shared" si="133"/>
        <v>67.307692307692307</v>
      </c>
      <c r="Q2177" t="s">
        <v>8325</v>
      </c>
      <c r="R2177" t="s">
        <v>8326</v>
      </c>
      <c r="S2177" s="11">
        <f t="shared" si="134"/>
        <v>42565.009097222224</v>
      </c>
      <c r="T2177" s="11">
        <f t="shared" si="135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6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7">
        <f t="shared" si="132"/>
        <v>1.2602</v>
      </c>
      <c r="P2178" s="9">
        <f t="shared" si="133"/>
        <v>88.74647887323944</v>
      </c>
      <c r="Q2178" t="s">
        <v>8325</v>
      </c>
      <c r="R2178" t="s">
        <v>8326</v>
      </c>
      <c r="S2178" s="11">
        <f t="shared" si="134"/>
        <v>42096.633206018523</v>
      </c>
      <c r="T2178" s="11">
        <f t="shared" si="135"/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6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7">
        <f t="shared" ref="O2179:O2242" si="136">E2179/D2179</f>
        <v>1.0012000000000001</v>
      </c>
      <c r="P2179" s="9">
        <f t="shared" ref="P2179:P2242" si="137">E2179/L2179</f>
        <v>65.868421052631575</v>
      </c>
      <c r="Q2179" t="s">
        <v>8325</v>
      </c>
      <c r="R2179" t="s">
        <v>8326</v>
      </c>
      <c r="S2179" s="11">
        <f t="shared" ref="S2179:S2242" si="138">(((J2179/60)/60)/24)+DATE(1970,1,1)</f>
        <v>42502.250775462962</v>
      </c>
      <c r="T2179" s="11">
        <f t="shared" ref="T2179:T2242" si="139">(((I2179/60)/60)/24)+DATE(1970,1,1)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6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7">
        <f t="shared" si="136"/>
        <v>1.3864000000000001</v>
      </c>
      <c r="P2180" s="9">
        <f t="shared" si="137"/>
        <v>40.349243306169967</v>
      </c>
      <c r="Q2180" t="s">
        <v>8325</v>
      </c>
      <c r="R2180" t="s">
        <v>8326</v>
      </c>
      <c r="S2180" s="11">
        <f t="shared" si="138"/>
        <v>42723.63653935185</v>
      </c>
      <c r="T2180" s="11">
        <f t="shared" si="139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6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7">
        <f t="shared" si="136"/>
        <v>1.6140000000000001</v>
      </c>
      <c r="P2181" s="9">
        <f t="shared" si="137"/>
        <v>76.857142857142861</v>
      </c>
      <c r="Q2181" t="s">
        <v>8325</v>
      </c>
      <c r="R2181" t="s">
        <v>8326</v>
      </c>
      <c r="S2181" s="11">
        <f t="shared" si="138"/>
        <v>42075.171203703707</v>
      </c>
      <c r="T2181" s="11">
        <f t="shared" si="139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6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7">
        <f t="shared" si="136"/>
        <v>1.071842</v>
      </c>
      <c r="P2182" s="9">
        <f t="shared" si="137"/>
        <v>68.707820512820518</v>
      </c>
      <c r="Q2182" t="s">
        <v>8325</v>
      </c>
      <c r="R2182" t="s">
        <v>8326</v>
      </c>
      <c r="S2182" s="11">
        <f t="shared" si="138"/>
        <v>42279.669768518521</v>
      </c>
      <c r="T2182" s="11">
        <f t="shared" si="139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6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7">
        <f t="shared" si="136"/>
        <v>1.5309999999999999</v>
      </c>
      <c r="P2183" s="9">
        <f t="shared" si="137"/>
        <v>57.773584905660378</v>
      </c>
      <c r="Q2183" t="s">
        <v>8333</v>
      </c>
      <c r="R2183" t="s">
        <v>8351</v>
      </c>
      <c r="S2183" s="11">
        <f t="shared" si="138"/>
        <v>42773.005243055552</v>
      </c>
      <c r="T2183" s="11">
        <f t="shared" si="139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6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7">
        <f t="shared" si="136"/>
        <v>5.2416666666666663</v>
      </c>
      <c r="P2184" s="9">
        <f t="shared" si="137"/>
        <v>44.171348314606739</v>
      </c>
      <c r="Q2184" t="s">
        <v>8333</v>
      </c>
      <c r="R2184" t="s">
        <v>8351</v>
      </c>
      <c r="S2184" s="11">
        <f t="shared" si="138"/>
        <v>41879.900752314818</v>
      </c>
      <c r="T2184" s="11">
        <f t="shared" si="139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6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7">
        <f t="shared" si="136"/>
        <v>4.8927777777777779</v>
      </c>
      <c r="P2185" s="9">
        <f t="shared" si="137"/>
        <v>31.566308243727597</v>
      </c>
      <c r="Q2185" t="s">
        <v>8333</v>
      </c>
      <c r="R2185" t="s">
        <v>8351</v>
      </c>
      <c r="S2185" s="11">
        <f t="shared" si="138"/>
        <v>42745.365474537044</v>
      </c>
      <c r="T2185" s="11">
        <f t="shared" si="139"/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7">
        <f t="shared" si="136"/>
        <v>2.8473999999999999</v>
      </c>
      <c r="P2186" s="9">
        <f t="shared" si="137"/>
        <v>107.04511278195488</v>
      </c>
      <c r="Q2186" t="s">
        <v>8333</v>
      </c>
      <c r="R2186" t="s">
        <v>8351</v>
      </c>
      <c r="S2186" s="11">
        <f t="shared" si="138"/>
        <v>42380.690289351856</v>
      </c>
      <c r="T2186" s="11">
        <f t="shared" si="139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6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7">
        <f t="shared" si="136"/>
        <v>18.569700000000001</v>
      </c>
      <c r="P2187" s="9">
        <f t="shared" si="137"/>
        <v>149.03451043338683</v>
      </c>
      <c r="Q2187" t="s">
        <v>8333</v>
      </c>
      <c r="R2187" t="s">
        <v>8351</v>
      </c>
      <c r="S2187" s="11">
        <f t="shared" si="138"/>
        <v>41319.349988425929</v>
      </c>
      <c r="T2187" s="11">
        <f t="shared" si="139"/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6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7">
        <f t="shared" si="136"/>
        <v>1.0967499999999999</v>
      </c>
      <c r="P2188" s="9">
        <f t="shared" si="137"/>
        <v>55.956632653061227</v>
      </c>
      <c r="Q2188" t="s">
        <v>8333</v>
      </c>
      <c r="R2188" t="s">
        <v>8351</v>
      </c>
      <c r="S2188" s="11">
        <f t="shared" si="138"/>
        <v>42583.615081018521</v>
      </c>
      <c r="T2188" s="11">
        <f t="shared" si="139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6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7">
        <f t="shared" si="136"/>
        <v>10.146425000000001</v>
      </c>
      <c r="P2189" s="9">
        <f t="shared" si="137"/>
        <v>56.970381807973048</v>
      </c>
      <c r="Q2189" t="s">
        <v>8333</v>
      </c>
      <c r="R2189" t="s">
        <v>8351</v>
      </c>
      <c r="S2189" s="11">
        <f t="shared" si="138"/>
        <v>42068.209097222221</v>
      </c>
      <c r="T2189" s="11">
        <f t="shared" si="139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6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7">
        <f t="shared" si="136"/>
        <v>4.1217692027666546</v>
      </c>
      <c r="P2190" s="9">
        <f t="shared" si="137"/>
        <v>44.056420233463037</v>
      </c>
      <c r="Q2190" t="s">
        <v>8333</v>
      </c>
      <c r="R2190" t="s">
        <v>8351</v>
      </c>
      <c r="S2190" s="11">
        <f t="shared" si="138"/>
        <v>42633.586122685185</v>
      </c>
      <c r="T2190" s="11">
        <f t="shared" si="139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6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7">
        <f t="shared" si="136"/>
        <v>5.0324999999999998</v>
      </c>
      <c r="P2191" s="9">
        <f t="shared" si="137"/>
        <v>68.625</v>
      </c>
      <c r="Q2191" t="s">
        <v>8333</v>
      </c>
      <c r="R2191" t="s">
        <v>8351</v>
      </c>
      <c r="S2191" s="11">
        <f t="shared" si="138"/>
        <v>42467.788194444445</v>
      </c>
      <c r="T2191" s="11">
        <f t="shared" si="139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6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7">
        <f t="shared" si="136"/>
        <v>1.8461052631578947</v>
      </c>
      <c r="P2192" s="9">
        <f t="shared" si="137"/>
        <v>65.318435754189949</v>
      </c>
      <c r="Q2192" t="s">
        <v>8333</v>
      </c>
      <c r="R2192" t="s">
        <v>8351</v>
      </c>
      <c r="S2192" s="11">
        <f t="shared" si="138"/>
        <v>42417.625046296293</v>
      </c>
      <c r="T2192" s="11">
        <f t="shared" si="139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6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7">
        <f t="shared" si="136"/>
        <v>1.1973333333333334</v>
      </c>
      <c r="P2193" s="9">
        <f t="shared" si="137"/>
        <v>35.92</v>
      </c>
      <c r="Q2193" t="s">
        <v>8333</v>
      </c>
      <c r="R2193" t="s">
        <v>8351</v>
      </c>
      <c r="S2193" s="11">
        <f t="shared" si="138"/>
        <v>42768.833645833336</v>
      </c>
      <c r="T2193" s="11">
        <f t="shared" si="139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6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7">
        <f t="shared" si="136"/>
        <v>10.812401666666668</v>
      </c>
      <c r="P2194" s="9">
        <f t="shared" si="137"/>
        <v>40.070667078443485</v>
      </c>
      <c r="Q2194" t="s">
        <v>8333</v>
      </c>
      <c r="R2194" t="s">
        <v>8351</v>
      </c>
      <c r="S2194" s="11">
        <f t="shared" si="138"/>
        <v>42691.8512037037</v>
      </c>
      <c r="T2194" s="11">
        <f t="shared" si="139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6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7">
        <f t="shared" si="136"/>
        <v>4.5237333333333334</v>
      </c>
      <c r="P2195" s="9">
        <f t="shared" si="137"/>
        <v>75.647714604236342</v>
      </c>
      <c r="Q2195" t="s">
        <v>8333</v>
      </c>
      <c r="R2195" t="s">
        <v>8351</v>
      </c>
      <c r="S2195" s="11">
        <f t="shared" si="138"/>
        <v>42664.405925925923</v>
      </c>
      <c r="T2195" s="11">
        <f t="shared" si="139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7">
        <f t="shared" si="136"/>
        <v>5.3737000000000004</v>
      </c>
      <c r="P2196" s="9">
        <f t="shared" si="137"/>
        <v>61.203872437357631</v>
      </c>
      <c r="Q2196" t="s">
        <v>8333</v>
      </c>
      <c r="R2196" t="s">
        <v>8351</v>
      </c>
      <c r="S2196" s="11">
        <f t="shared" si="138"/>
        <v>42425.757986111115</v>
      </c>
      <c r="T2196" s="11">
        <f t="shared" si="139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6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7">
        <f t="shared" si="136"/>
        <v>1.2032608695652174</v>
      </c>
      <c r="P2197" s="9">
        <f t="shared" si="137"/>
        <v>48.130434782608695</v>
      </c>
      <c r="Q2197" t="s">
        <v>8333</v>
      </c>
      <c r="R2197" t="s">
        <v>8351</v>
      </c>
      <c r="S2197" s="11">
        <f t="shared" si="138"/>
        <v>42197.771990740745</v>
      </c>
      <c r="T2197" s="11">
        <f t="shared" si="139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6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7">
        <f t="shared" si="136"/>
        <v>1.1383571428571428</v>
      </c>
      <c r="P2198" s="9">
        <f t="shared" si="137"/>
        <v>68.106837606837601</v>
      </c>
      <c r="Q2198" t="s">
        <v>8333</v>
      </c>
      <c r="R2198" t="s">
        <v>8351</v>
      </c>
      <c r="S2198" s="11">
        <f t="shared" si="138"/>
        <v>42675.487291666665</v>
      </c>
      <c r="T2198" s="11">
        <f t="shared" si="139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6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7">
        <f t="shared" si="136"/>
        <v>9.5103109999999997</v>
      </c>
      <c r="P2199" s="9">
        <f t="shared" si="137"/>
        <v>65.891300230946882</v>
      </c>
      <c r="Q2199" t="s">
        <v>8333</v>
      </c>
      <c r="R2199" t="s">
        <v>8351</v>
      </c>
      <c r="S2199" s="11">
        <f t="shared" si="138"/>
        <v>42033.584016203706</v>
      </c>
      <c r="T2199" s="11">
        <f t="shared" si="139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6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7">
        <f t="shared" si="136"/>
        <v>1.3289249999999999</v>
      </c>
      <c r="P2200" s="9">
        <f t="shared" si="137"/>
        <v>81.654377880184327</v>
      </c>
      <c r="Q2200" t="s">
        <v>8333</v>
      </c>
      <c r="R2200" t="s">
        <v>8351</v>
      </c>
      <c r="S2200" s="11">
        <f t="shared" si="138"/>
        <v>42292.513888888891</v>
      </c>
      <c r="T2200" s="11">
        <f t="shared" si="139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6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7">
        <f t="shared" si="136"/>
        <v>1.4697777777777778</v>
      </c>
      <c r="P2201" s="9">
        <f t="shared" si="137"/>
        <v>52.701195219123505</v>
      </c>
      <c r="Q2201" t="s">
        <v>8333</v>
      </c>
      <c r="R2201" t="s">
        <v>8351</v>
      </c>
      <c r="S2201" s="11">
        <f t="shared" si="138"/>
        <v>42262.416643518518</v>
      </c>
      <c r="T2201" s="11">
        <f t="shared" si="139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6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7">
        <f t="shared" si="136"/>
        <v>5.4215</v>
      </c>
      <c r="P2202" s="9">
        <f t="shared" si="137"/>
        <v>41.228136882129277</v>
      </c>
      <c r="Q2202" t="s">
        <v>8333</v>
      </c>
      <c r="R2202" t="s">
        <v>8351</v>
      </c>
      <c r="S2202" s="11">
        <f t="shared" si="138"/>
        <v>42163.625787037032</v>
      </c>
      <c r="T2202" s="11">
        <f t="shared" si="139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6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7">
        <f t="shared" si="136"/>
        <v>3.8271818181818182</v>
      </c>
      <c r="P2203" s="9">
        <f t="shared" si="137"/>
        <v>15.035357142857142</v>
      </c>
      <c r="Q2203" t="s">
        <v>8325</v>
      </c>
      <c r="R2203" t="s">
        <v>8330</v>
      </c>
      <c r="S2203" s="11">
        <f t="shared" si="138"/>
        <v>41276.846817129634</v>
      </c>
      <c r="T2203" s="11">
        <f t="shared" si="139"/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6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7">
        <f t="shared" si="136"/>
        <v>7.0418124999999998</v>
      </c>
      <c r="P2204" s="9">
        <f t="shared" si="137"/>
        <v>39.066920943134534</v>
      </c>
      <c r="Q2204" t="s">
        <v>8325</v>
      </c>
      <c r="R2204" t="s">
        <v>8330</v>
      </c>
      <c r="S2204" s="11">
        <f t="shared" si="138"/>
        <v>41184.849166666667</v>
      </c>
      <c r="T2204" s="11">
        <f t="shared" si="139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6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7">
        <f t="shared" si="136"/>
        <v>1.0954999999999999</v>
      </c>
      <c r="P2205" s="9">
        <f t="shared" si="137"/>
        <v>43.82</v>
      </c>
      <c r="Q2205" t="s">
        <v>8325</v>
      </c>
      <c r="R2205" t="s">
        <v>8330</v>
      </c>
      <c r="S2205" s="11">
        <f t="shared" si="138"/>
        <v>42241.85974537037</v>
      </c>
      <c r="T2205" s="11">
        <f t="shared" si="139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7">
        <f t="shared" si="136"/>
        <v>1.3286666666666667</v>
      </c>
      <c r="P2206" s="9">
        <f t="shared" si="137"/>
        <v>27.301369863013697</v>
      </c>
      <c r="Q2206" t="s">
        <v>8325</v>
      </c>
      <c r="R2206" t="s">
        <v>8330</v>
      </c>
      <c r="S2206" s="11">
        <f t="shared" si="138"/>
        <v>41312.311562499999</v>
      </c>
      <c r="T2206" s="11">
        <f t="shared" si="139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6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7">
        <f t="shared" si="136"/>
        <v>1.52</v>
      </c>
      <c r="P2207" s="9">
        <f t="shared" si="137"/>
        <v>42.222222222222221</v>
      </c>
      <c r="Q2207" t="s">
        <v>8325</v>
      </c>
      <c r="R2207" t="s">
        <v>8330</v>
      </c>
      <c r="S2207" s="11">
        <f t="shared" si="138"/>
        <v>41031.82163194444</v>
      </c>
      <c r="T2207" s="11">
        <f t="shared" si="139"/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6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7">
        <f t="shared" si="136"/>
        <v>1.0272727272727273</v>
      </c>
      <c r="P2208" s="9">
        <f t="shared" si="137"/>
        <v>33.235294117647058</v>
      </c>
      <c r="Q2208" t="s">
        <v>8325</v>
      </c>
      <c r="R2208" t="s">
        <v>8330</v>
      </c>
      <c r="S2208" s="11">
        <f t="shared" si="138"/>
        <v>40997.257222222222</v>
      </c>
      <c r="T2208" s="11">
        <f t="shared" si="139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6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7">
        <f t="shared" si="136"/>
        <v>1</v>
      </c>
      <c r="P2209" s="9">
        <f t="shared" si="137"/>
        <v>285.71428571428572</v>
      </c>
      <c r="Q2209" t="s">
        <v>8325</v>
      </c>
      <c r="R2209" t="s">
        <v>8330</v>
      </c>
      <c r="S2209" s="11">
        <f t="shared" si="138"/>
        <v>41564.194131944445</v>
      </c>
      <c r="T2209" s="11">
        <f t="shared" si="139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6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7">
        <f t="shared" si="136"/>
        <v>1.016</v>
      </c>
      <c r="P2210" s="9">
        <f t="shared" si="137"/>
        <v>42.333333333333336</v>
      </c>
      <c r="Q2210" t="s">
        <v>8325</v>
      </c>
      <c r="R2210" t="s">
        <v>8330</v>
      </c>
      <c r="S2210" s="11">
        <f t="shared" si="138"/>
        <v>40946.882245370369</v>
      </c>
      <c r="T2210" s="11">
        <f t="shared" si="139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6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7">
        <f t="shared" si="136"/>
        <v>1.508</v>
      </c>
      <c r="P2211" s="9">
        <f t="shared" si="137"/>
        <v>50.266666666666666</v>
      </c>
      <c r="Q2211" t="s">
        <v>8325</v>
      </c>
      <c r="R2211" t="s">
        <v>8330</v>
      </c>
      <c r="S2211" s="11">
        <f t="shared" si="138"/>
        <v>41732.479675925926</v>
      </c>
      <c r="T2211" s="11">
        <f t="shared" si="139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6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7">
        <f t="shared" si="136"/>
        <v>1.11425</v>
      </c>
      <c r="P2212" s="9">
        <f t="shared" si="137"/>
        <v>61.902777777777779</v>
      </c>
      <c r="Q2212" t="s">
        <v>8325</v>
      </c>
      <c r="R2212" t="s">
        <v>8330</v>
      </c>
      <c r="S2212" s="11">
        <f t="shared" si="138"/>
        <v>40956.066087962965</v>
      </c>
      <c r="T2212" s="11">
        <f t="shared" si="139"/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6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7">
        <f t="shared" si="136"/>
        <v>1.956</v>
      </c>
      <c r="P2213" s="9">
        <f t="shared" si="137"/>
        <v>40.75</v>
      </c>
      <c r="Q2213" t="s">
        <v>8325</v>
      </c>
      <c r="R2213" t="s">
        <v>8330</v>
      </c>
      <c r="S2213" s="11">
        <f t="shared" si="138"/>
        <v>41716.785011574073</v>
      </c>
      <c r="T2213" s="11">
        <f t="shared" si="139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6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7">
        <f t="shared" si="136"/>
        <v>1.1438333333333333</v>
      </c>
      <c r="P2214" s="9">
        <f t="shared" si="137"/>
        <v>55.796747967479675</v>
      </c>
      <c r="Q2214" t="s">
        <v>8325</v>
      </c>
      <c r="R2214" t="s">
        <v>8330</v>
      </c>
      <c r="S2214" s="11">
        <f t="shared" si="138"/>
        <v>41548.747418981482</v>
      </c>
      <c r="T2214" s="11">
        <f t="shared" si="139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 s="6">
        <v>5</v>
      </c>
      <c r="E2215" s="6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7">
        <f t="shared" si="136"/>
        <v>2</v>
      </c>
      <c r="P2215" s="9">
        <f t="shared" si="137"/>
        <v>10</v>
      </c>
      <c r="Q2215" t="s">
        <v>8325</v>
      </c>
      <c r="R2215" t="s">
        <v>8330</v>
      </c>
      <c r="S2215" s="11">
        <f t="shared" si="138"/>
        <v>42109.826145833329</v>
      </c>
      <c r="T2215" s="11">
        <f t="shared" si="139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7">
        <f t="shared" si="136"/>
        <v>2.9250166666666666</v>
      </c>
      <c r="P2216" s="9">
        <f t="shared" si="137"/>
        <v>73.125416666666666</v>
      </c>
      <c r="Q2216" t="s">
        <v>8325</v>
      </c>
      <c r="R2216" t="s">
        <v>8330</v>
      </c>
      <c r="S2216" s="11">
        <f t="shared" si="138"/>
        <v>41646.792222222226</v>
      </c>
      <c r="T2216" s="11">
        <f t="shared" si="139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6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7">
        <f t="shared" si="136"/>
        <v>1.5636363636363637</v>
      </c>
      <c r="P2217" s="9">
        <f t="shared" si="137"/>
        <v>26.060606060606062</v>
      </c>
      <c r="Q2217" t="s">
        <v>8325</v>
      </c>
      <c r="R2217" t="s">
        <v>8330</v>
      </c>
      <c r="S2217" s="11">
        <f t="shared" si="138"/>
        <v>40958.717268518521</v>
      </c>
      <c r="T2217" s="11">
        <f t="shared" si="139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6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7">
        <f t="shared" si="136"/>
        <v>1.0566666666666666</v>
      </c>
      <c r="P2218" s="9">
        <f t="shared" si="137"/>
        <v>22.642857142857142</v>
      </c>
      <c r="Q2218" t="s">
        <v>8325</v>
      </c>
      <c r="R2218" t="s">
        <v>8330</v>
      </c>
      <c r="S2218" s="11">
        <f t="shared" si="138"/>
        <v>42194.751678240747</v>
      </c>
      <c r="T2218" s="11">
        <f t="shared" si="139"/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6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7">
        <f t="shared" si="136"/>
        <v>1.0119047619047619</v>
      </c>
      <c r="P2219" s="9">
        <f t="shared" si="137"/>
        <v>47.222222222222221</v>
      </c>
      <c r="Q2219" t="s">
        <v>8325</v>
      </c>
      <c r="R2219" t="s">
        <v>8330</v>
      </c>
      <c r="S2219" s="11">
        <f t="shared" si="138"/>
        <v>42299.776770833334</v>
      </c>
      <c r="T2219" s="11">
        <f t="shared" si="139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6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7">
        <f t="shared" si="136"/>
        <v>1.2283299999999999</v>
      </c>
      <c r="P2220" s="9">
        <f t="shared" si="137"/>
        <v>32.324473684210524</v>
      </c>
      <c r="Q2220" t="s">
        <v>8325</v>
      </c>
      <c r="R2220" t="s">
        <v>8330</v>
      </c>
      <c r="S2220" s="11">
        <f t="shared" si="138"/>
        <v>41127.812303240738</v>
      </c>
      <c r="T2220" s="11">
        <f t="shared" si="139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6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7">
        <f t="shared" si="136"/>
        <v>1.0149999999999999</v>
      </c>
      <c r="P2221" s="9">
        <f t="shared" si="137"/>
        <v>53.421052631578945</v>
      </c>
      <c r="Q2221" t="s">
        <v>8325</v>
      </c>
      <c r="R2221" t="s">
        <v>8330</v>
      </c>
      <c r="S2221" s="11">
        <f t="shared" si="138"/>
        <v>42205.718888888892</v>
      </c>
      <c r="T2221" s="11">
        <f t="shared" si="139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6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7">
        <f t="shared" si="136"/>
        <v>1.0114285714285713</v>
      </c>
      <c r="P2222" s="9">
        <f t="shared" si="137"/>
        <v>51.304347826086953</v>
      </c>
      <c r="Q2222" t="s">
        <v>8325</v>
      </c>
      <c r="R2222" t="s">
        <v>8330</v>
      </c>
      <c r="S2222" s="11">
        <f t="shared" si="138"/>
        <v>41452.060601851852</v>
      </c>
      <c r="T2222" s="11">
        <f t="shared" si="139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6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7">
        <f t="shared" si="136"/>
        <v>1.0811999999999999</v>
      </c>
      <c r="P2223" s="9">
        <f t="shared" si="137"/>
        <v>37.197247706422019</v>
      </c>
      <c r="Q2223" t="s">
        <v>8333</v>
      </c>
      <c r="R2223" t="s">
        <v>8351</v>
      </c>
      <c r="S2223" s="11">
        <f t="shared" si="138"/>
        <v>42452.666770833333</v>
      </c>
      <c r="T2223" s="11">
        <f t="shared" si="139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6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7">
        <f t="shared" si="136"/>
        <v>1.6259999999999999</v>
      </c>
      <c r="P2224" s="9">
        <f t="shared" si="137"/>
        <v>27.1</v>
      </c>
      <c r="Q2224" t="s">
        <v>8333</v>
      </c>
      <c r="R2224" t="s">
        <v>8351</v>
      </c>
      <c r="S2224" s="11">
        <f t="shared" si="138"/>
        <v>40906.787581018521</v>
      </c>
      <c r="T2224" s="11">
        <f t="shared" si="139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6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7">
        <f t="shared" si="136"/>
        <v>1.0580000000000001</v>
      </c>
      <c r="P2225" s="9">
        <f t="shared" si="137"/>
        <v>206.31</v>
      </c>
      <c r="Q2225" t="s">
        <v>8333</v>
      </c>
      <c r="R2225" t="s">
        <v>8351</v>
      </c>
      <c r="S2225" s="11">
        <f t="shared" si="138"/>
        <v>42152.640833333338</v>
      </c>
      <c r="T2225" s="11">
        <f t="shared" si="139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7">
        <f t="shared" si="136"/>
        <v>2.4315000000000002</v>
      </c>
      <c r="P2226" s="9">
        <f t="shared" si="137"/>
        <v>82.145270270270274</v>
      </c>
      <c r="Q2226" t="s">
        <v>8333</v>
      </c>
      <c r="R2226" t="s">
        <v>8351</v>
      </c>
      <c r="S2226" s="11">
        <f t="shared" si="138"/>
        <v>42644.667534722219</v>
      </c>
      <c r="T2226" s="11">
        <f t="shared" si="139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6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7">
        <f t="shared" si="136"/>
        <v>9.4483338095238096</v>
      </c>
      <c r="P2227" s="9">
        <f t="shared" si="137"/>
        <v>164.79651993355483</v>
      </c>
      <c r="Q2227" t="s">
        <v>8333</v>
      </c>
      <c r="R2227" t="s">
        <v>8351</v>
      </c>
      <c r="S2227" s="11">
        <f t="shared" si="138"/>
        <v>41873.79184027778</v>
      </c>
      <c r="T2227" s="11">
        <f t="shared" si="139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6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7">
        <f t="shared" si="136"/>
        <v>1.0846283333333333</v>
      </c>
      <c r="P2228" s="9">
        <f t="shared" si="137"/>
        <v>60.820280373831778</v>
      </c>
      <c r="Q2228" t="s">
        <v>8333</v>
      </c>
      <c r="R2228" t="s">
        <v>8351</v>
      </c>
      <c r="S2228" s="11">
        <f t="shared" si="138"/>
        <v>42381.79886574074</v>
      </c>
      <c r="T2228" s="11">
        <f t="shared" si="139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6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7">
        <f t="shared" si="136"/>
        <v>1.5737692307692308</v>
      </c>
      <c r="P2229" s="9">
        <f t="shared" si="137"/>
        <v>67.970099667774093</v>
      </c>
      <c r="Q2229" t="s">
        <v>8333</v>
      </c>
      <c r="R2229" t="s">
        <v>8351</v>
      </c>
      <c r="S2229" s="11">
        <f t="shared" si="138"/>
        <v>41561.807349537034</v>
      </c>
      <c r="T2229" s="11">
        <f t="shared" si="139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6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7">
        <f t="shared" si="136"/>
        <v>11.744899999999999</v>
      </c>
      <c r="P2230" s="9">
        <f t="shared" si="137"/>
        <v>81.561805555555551</v>
      </c>
      <c r="Q2230" t="s">
        <v>8333</v>
      </c>
      <c r="R2230" t="s">
        <v>8351</v>
      </c>
      <c r="S2230" s="11">
        <f t="shared" si="138"/>
        <v>42202.278194444443</v>
      </c>
      <c r="T2230" s="11">
        <f t="shared" si="139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6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7">
        <f t="shared" si="136"/>
        <v>1.7104755366949576</v>
      </c>
      <c r="P2231" s="9">
        <f t="shared" si="137"/>
        <v>25.42547309833024</v>
      </c>
      <c r="Q2231" t="s">
        <v>8333</v>
      </c>
      <c r="R2231" t="s">
        <v>8351</v>
      </c>
      <c r="S2231" s="11">
        <f t="shared" si="138"/>
        <v>41484.664247685185</v>
      </c>
      <c r="T2231" s="11">
        <f t="shared" si="139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6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7">
        <f t="shared" si="136"/>
        <v>1.2595294117647058</v>
      </c>
      <c r="P2232" s="9">
        <f t="shared" si="137"/>
        <v>21.497991967871485</v>
      </c>
      <c r="Q2232" t="s">
        <v>8333</v>
      </c>
      <c r="R2232" t="s">
        <v>8351</v>
      </c>
      <c r="S2232" s="11">
        <f t="shared" si="138"/>
        <v>41724.881099537037</v>
      </c>
      <c r="T2232" s="11">
        <f t="shared" si="139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6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7">
        <f t="shared" si="136"/>
        <v>12.121296000000001</v>
      </c>
      <c r="P2233" s="9">
        <f t="shared" si="137"/>
        <v>27.226630727762803</v>
      </c>
      <c r="Q2233" t="s">
        <v>8333</v>
      </c>
      <c r="R2233" t="s">
        <v>8351</v>
      </c>
      <c r="S2233" s="11">
        <f t="shared" si="138"/>
        <v>41423.910891203705</v>
      </c>
      <c r="T2233" s="11">
        <f t="shared" si="139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6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7">
        <f t="shared" si="136"/>
        <v>4.9580000000000002</v>
      </c>
      <c r="P2234" s="9">
        <f t="shared" si="137"/>
        <v>25.091093117408906</v>
      </c>
      <c r="Q2234" t="s">
        <v>8333</v>
      </c>
      <c r="R2234" t="s">
        <v>8351</v>
      </c>
      <c r="S2234" s="11">
        <f t="shared" si="138"/>
        <v>41806.794074074074</v>
      </c>
      <c r="T2234" s="11">
        <f t="shared" si="139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6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7">
        <f t="shared" si="136"/>
        <v>3.3203999999999998</v>
      </c>
      <c r="P2235" s="9">
        <f t="shared" si="137"/>
        <v>21.230179028132991</v>
      </c>
      <c r="Q2235" t="s">
        <v>8333</v>
      </c>
      <c r="R2235" t="s">
        <v>8351</v>
      </c>
      <c r="S2235" s="11">
        <f t="shared" si="138"/>
        <v>42331.378923611104</v>
      </c>
      <c r="T2235" s="11">
        <f t="shared" si="139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7">
        <f t="shared" si="136"/>
        <v>11.65</v>
      </c>
      <c r="P2236" s="9">
        <f t="shared" si="137"/>
        <v>41.607142857142854</v>
      </c>
      <c r="Q2236" t="s">
        <v>8333</v>
      </c>
      <c r="R2236" t="s">
        <v>8351</v>
      </c>
      <c r="S2236" s="11">
        <f t="shared" si="138"/>
        <v>42710.824618055558</v>
      </c>
      <c r="T2236" s="11">
        <f t="shared" si="139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6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7">
        <f t="shared" si="136"/>
        <v>1.5331538461538461</v>
      </c>
      <c r="P2237" s="9">
        <f t="shared" si="137"/>
        <v>135.58503401360545</v>
      </c>
      <c r="Q2237" t="s">
        <v>8333</v>
      </c>
      <c r="R2237" t="s">
        <v>8351</v>
      </c>
      <c r="S2237" s="11">
        <f t="shared" si="138"/>
        <v>42062.022118055553</v>
      </c>
      <c r="T2237" s="11">
        <f t="shared" si="139"/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6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7">
        <f t="shared" si="136"/>
        <v>5.3710714285714287</v>
      </c>
      <c r="P2238" s="9">
        <f t="shared" si="137"/>
        <v>22.116176470588236</v>
      </c>
      <c r="Q2238" t="s">
        <v>8333</v>
      </c>
      <c r="R2238" t="s">
        <v>8351</v>
      </c>
      <c r="S2238" s="11">
        <f t="shared" si="138"/>
        <v>42371.617164351846</v>
      </c>
      <c r="T2238" s="11">
        <f t="shared" si="139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6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7">
        <f t="shared" si="136"/>
        <v>3.5292777777777777</v>
      </c>
      <c r="P2239" s="9">
        <f t="shared" si="137"/>
        <v>64.625635808748726</v>
      </c>
      <c r="Q2239" t="s">
        <v>8333</v>
      </c>
      <c r="R2239" t="s">
        <v>8351</v>
      </c>
      <c r="S2239" s="11">
        <f t="shared" si="138"/>
        <v>41915.003275462965</v>
      </c>
      <c r="T2239" s="11">
        <f t="shared" si="139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6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7">
        <f t="shared" si="136"/>
        <v>1.3740000000000001</v>
      </c>
      <c r="P2240" s="9">
        <f t="shared" si="137"/>
        <v>69.569620253164558</v>
      </c>
      <c r="Q2240" t="s">
        <v>8333</v>
      </c>
      <c r="R2240" t="s">
        <v>8351</v>
      </c>
      <c r="S2240" s="11">
        <f t="shared" si="138"/>
        <v>42774.621712962966</v>
      </c>
      <c r="T2240" s="11">
        <f t="shared" si="139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6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7">
        <f t="shared" si="136"/>
        <v>1.2802667999999999</v>
      </c>
      <c r="P2241" s="9">
        <f t="shared" si="137"/>
        <v>75.133028169014082</v>
      </c>
      <c r="Q2241" t="s">
        <v>8333</v>
      </c>
      <c r="R2241" t="s">
        <v>8351</v>
      </c>
      <c r="S2241" s="11">
        <f t="shared" si="138"/>
        <v>41572.958495370374</v>
      </c>
      <c r="T2241" s="11">
        <f t="shared" si="139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6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7">
        <f t="shared" si="136"/>
        <v>2.7067999999999999</v>
      </c>
      <c r="P2242" s="9">
        <f t="shared" si="137"/>
        <v>140.97916666666666</v>
      </c>
      <c r="Q2242" t="s">
        <v>8333</v>
      </c>
      <c r="R2242" t="s">
        <v>8351</v>
      </c>
      <c r="S2242" s="11">
        <f t="shared" si="138"/>
        <v>42452.825740740736</v>
      </c>
      <c r="T2242" s="11">
        <f t="shared" si="139"/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6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7">
        <f t="shared" ref="O2243:O2306" si="140">E2243/D2243</f>
        <v>8.0640000000000001</v>
      </c>
      <c r="P2243" s="9">
        <f t="shared" ref="P2243:P2306" si="141">E2243/L2243</f>
        <v>49.472392638036808</v>
      </c>
      <c r="Q2243" t="s">
        <v>8333</v>
      </c>
      <c r="R2243" t="s">
        <v>8351</v>
      </c>
      <c r="S2243" s="11">
        <f t="shared" ref="S2243:S2306" si="142">(((J2243/60)/60)/24)+DATE(1970,1,1)</f>
        <v>42766.827546296292</v>
      </c>
      <c r="T2243" s="11">
        <f t="shared" ref="T2243:T2306" si="143">(((I2243/60)/60)/24)+DATE(1970,1,1)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6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7">
        <f t="shared" si="140"/>
        <v>13.600976000000001</v>
      </c>
      <c r="P2244" s="9">
        <f t="shared" si="141"/>
        <v>53.865251485148519</v>
      </c>
      <c r="Q2244" t="s">
        <v>8333</v>
      </c>
      <c r="R2244" t="s">
        <v>8351</v>
      </c>
      <c r="S2244" s="11">
        <f t="shared" si="142"/>
        <v>41569.575613425928</v>
      </c>
      <c r="T2244" s="11">
        <f t="shared" si="143"/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 s="6">
        <v>1</v>
      </c>
      <c r="E2245" s="6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7">
        <f t="shared" si="140"/>
        <v>9302.5</v>
      </c>
      <c r="P2245" s="9">
        <f t="shared" si="141"/>
        <v>4.5712530712530715</v>
      </c>
      <c r="Q2245" t="s">
        <v>8333</v>
      </c>
      <c r="R2245" t="s">
        <v>8351</v>
      </c>
      <c r="S2245" s="11">
        <f t="shared" si="142"/>
        <v>42800.751041666663</v>
      </c>
      <c r="T2245" s="11">
        <f t="shared" si="143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7">
        <f t="shared" si="140"/>
        <v>3.7702</v>
      </c>
      <c r="P2246" s="9">
        <f t="shared" si="141"/>
        <v>65.00344827586207</v>
      </c>
      <c r="Q2246" t="s">
        <v>8333</v>
      </c>
      <c r="R2246" t="s">
        <v>8351</v>
      </c>
      <c r="S2246" s="11">
        <f t="shared" si="142"/>
        <v>42647.818819444445</v>
      </c>
      <c r="T2246" s="11">
        <f t="shared" si="143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6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7">
        <f t="shared" si="140"/>
        <v>26.47025</v>
      </c>
      <c r="P2247" s="9">
        <f t="shared" si="141"/>
        <v>53.475252525252522</v>
      </c>
      <c r="Q2247" t="s">
        <v>8333</v>
      </c>
      <c r="R2247" t="s">
        <v>8351</v>
      </c>
      <c r="S2247" s="11">
        <f t="shared" si="142"/>
        <v>41660.708530092597</v>
      </c>
      <c r="T2247" s="11">
        <f t="shared" si="143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6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7">
        <f t="shared" si="140"/>
        <v>1.0012000000000001</v>
      </c>
      <c r="P2248" s="9">
        <f t="shared" si="141"/>
        <v>43.912280701754383</v>
      </c>
      <c r="Q2248" t="s">
        <v>8333</v>
      </c>
      <c r="R2248" t="s">
        <v>8351</v>
      </c>
      <c r="S2248" s="11">
        <f t="shared" si="142"/>
        <v>42221.79178240741</v>
      </c>
      <c r="T2248" s="11">
        <f t="shared" si="143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6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7">
        <f t="shared" si="140"/>
        <v>1.0445405405405406</v>
      </c>
      <c r="P2249" s="9">
        <f t="shared" si="141"/>
        <v>50.852631578947367</v>
      </c>
      <c r="Q2249" t="s">
        <v>8333</v>
      </c>
      <c r="R2249" t="s">
        <v>8351</v>
      </c>
      <c r="S2249" s="11">
        <f t="shared" si="142"/>
        <v>42200.666261574079</v>
      </c>
      <c r="T2249" s="11">
        <f t="shared" si="143"/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6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7">
        <f t="shared" si="140"/>
        <v>1.0721428571428571</v>
      </c>
      <c r="P2250" s="9">
        <f t="shared" si="141"/>
        <v>58.6328125</v>
      </c>
      <c r="Q2250" t="s">
        <v>8333</v>
      </c>
      <c r="R2250" t="s">
        <v>8351</v>
      </c>
      <c r="S2250" s="11">
        <f t="shared" si="142"/>
        <v>42688.875902777778</v>
      </c>
      <c r="T2250" s="11">
        <f t="shared" si="143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6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7">
        <f t="shared" si="140"/>
        <v>1.6877142857142857</v>
      </c>
      <c r="P2251" s="9">
        <f t="shared" si="141"/>
        <v>32.81666666666667</v>
      </c>
      <c r="Q2251" t="s">
        <v>8333</v>
      </c>
      <c r="R2251" t="s">
        <v>8351</v>
      </c>
      <c r="S2251" s="11">
        <f t="shared" si="142"/>
        <v>41336.703298611108</v>
      </c>
      <c r="T2251" s="11">
        <f t="shared" si="143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6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7">
        <f t="shared" si="140"/>
        <v>9.7511200000000002</v>
      </c>
      <c r="P2252" s="9">
        <f t="shared" si="141"/>
        <v>426.93169877408059</v>
      </c>
      <c r="Q2252" t="s">
        <v>8333</v>
      </c>
      <c r="R2252" t="s">
        <v>8351</v>
      </c>
      <c r="S2252" s="11">
        <f t="shared" si="142"/>
        <v>42677.005474537036</v>
      </c>
      <c r="T2252" s="11">
        <f t="shared" si="143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6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7">
        <f t="shared" si="140"/>
        <v>1.3444929411764706</v>
      </c>
      <c r="P2253" s="9">
        <f t="shared" si="141"/>
        <v>23.808729166666669</v>
      </c>
      <c r="Q2253" t="s">
        <v>8333</v>
      </c>
      <c r="R2253" t="s">
        <v>8351</v>
      </c>
      <c r="S2253" s="11">
        <f t="shared" si="142"/>
        <v>41846.34579861111</v>
      </c>
      <c r="T2253" s="11">
        <f t="shared" si="143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6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7">
        <f t="shared" si="140"/>
        <v>2.722777777777778</v>
      </c>
      <c r="P2254" s="9">
        <f t="shared" si="141"/>
        <v>98.413654618473899</v>
      </c>
      <c r="Q2254" t="s">
        <v>8333</v>
      </c>
      <c r="R2254" t="s">
        <v>8351</v>
      </c>
      <c r="S2254" s="11">
        <f t="shared" si="142"/>
        <v>42573.327986111108</v>
      </c>
      <c r="T2254" s="11">
        <f t="shared" si="143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6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7">
        <f t="shared" si="140"/>
        <v>1.1268750000000001</v>
      </c>
      <c r="P2255" s="9">
        <f t="shared" si="141"/>
        <v>107.32142857142857</v>
      </c>
      <c r="Q2255" t="s">
        <v>8333</v>
      </c>
      <c r="R2255" t="s">
        <v>8351</v>
      </c>
      <c r="S2255" s="11">
        <f t="shared" si="142"/>
        <v>42296.631331018521</v>
      </c>
      <c r="T2255" s="11">
        <f t="shared" si="143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7">
        <f t="shared" si="140"/>
        <v>4.5979999999999999</v>
      </c>
      <c r="P2256" s="9">
        <f t="shared" si="141"/>
        <v>11.67005076142132</v>
      </c>
      <c r="Q2256" t="s">
        <v>8333</v>
      </c>
      <c r="R2256" t="s">
        <v>8351</v>
      </c>
      <c r="S2256" s="11">
        <f t="shared" si="142"/>
        <v>42752.647777777776</v>
      </c>
      <c r="T2256" s="11">
        <f t="shared" si="143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6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7">
        <f t="shared" si="140"/>
        <v>2.8665822784810127</v>
      </c>
      <c r="P2257" s="9">
        <f t="shared" si="141"/>
        <v>41.782287822878232</v>
      </c>
      <c r="Q2257" t="s">
        <v>8333</v>
      </c>
      <c r="R2257" t="s">
        <v>8351</v>
      </c>
      <c r="S2257" s="11">
        <f t="shared" si="142"/>
        <v>42467.951979166668</v>
      </c>
      <c r="T2257" s="11">
        <f t="shared" si="143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6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7">
        <f t="shared" si="140"/>
        <v>2.2270833333333333</v>
      </c>
      <c r="P2258" s="9">
        <f t="shared" si="141"/>
        <v>21.38</v>
      </c>
      <c r="Q2258" t="s">
        <v>8333</v>
      </c>
      <c r="R2258" t="s">
        <v>8351</v>
      </c>
      <c r="S2258" s="11">
        <f t="shared" si="142"/>
        <v>42682.451921296291</v>
      </c>
      <c r="T2258" s="11">
        <f t="shared" si="143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6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7">
        <f t="shared" si="140"/>
        <v>6.3613999999999997</v>
      </c>
      <c r="P2259" s="9">
        <f t="shared" si="141"/>
        <v>94.103550295857985</v>
      </c>
      <c r="Q2259" t="s">
        <v>8333</v>
      </c>
      <c r="R2259" t="s">
        <v>8351</v>
      </c>
      <c r="S2259" s="11">
        <f t="shared" si="142"/>
        <v>42505.936678240745</v>
      </c>
      <c r="T2259" s="11">
        <f t="shared" si="143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6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7">
        <f t="shared" si="140"/>
        <v>1.4650000000000001</v>
      </c>
      <c r="P2260" s="9">
        <f t="shared" si="141"/>
        <v>15.721951219512196</v>
      </c>
      <c r="Q2260" t="s">
        <v>8333</v>
      </c>
      <c r="R2260" t="s">
        <v>8351</v>
      </c>
      <c r="S2260" s="11">
        <f t="shared" si="142"/>
        <v>42136.75100694444</v>
      </c>
      <c r="T2260" s="11">
        <f t="shared" si="143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6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7">
        <f t="shared" si="140"/>
        <v>18.670999999999999</v>
      </c>
      <c r="P2261" s="9">
        <f t="shared" si="141"/>
        <v>90.635922330097088</v>
      </c>
      <c r="Q2261" t="s">
        <v>8333</v>
      </c>
      <c r="R2261" t="s">
        <v>8351</v>
      </c>
      <c r="S2261" s="11">
        <f t="shared" si="142"/>
        <v>42702.804814814815</v>
      </c>
      <c r="T2261" s="11">
        <f t="shared" si="143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6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7">
        <f t="shared" si="140"/>
        <v>3.2692000000000001</v>
      </c>
      <c r="P2262" s="9">
        <f t="shared" si="141"/>
        <v>97.297619047619051</v>
      </c>
      <c r="Q2262" t="s">
        <v>8333</v>
      </c>
      <c r="R2262" t="s">
        <v>8351</v>
      </c>
      <c r="S2262" s="11">
        <f t="shared" si="142"/>
        <v>41695.016782407409</v>
      </c>
      <c r="T2262" s="11">
        <f t="shared" si="143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6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7">
        <f t="shared" si="140"/>
        <v>7.7949999999999999</v>
      </c>
      <c r="P2263" s="9">
        <f t="shared" si="141"/>
        <v>37.11904761904762</v>
      </c>
      <c r="Q2263" t="s">
        <v>8333</v>
      </c>
      <c r="R2263" t="s">
        <v>8351</v>
      </c>
      <c r="S2263" s="11">
        <f t="shared" si="142"/>
        <v>42759.724768518514</v>
      </c>
      <c r="T2263" s="11">
        <f t="shared" si="143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6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7">
        <f t="shared" si="140"/>
        <v>1.5415151515151515</v>
      </c>
      <c r="P2264" s="9">
        <f t="shared" si="141"/>
        <v>28.104972375690608</v>
      </c>
      <c r="Q2264" t="s">
        <v>8333</v>
      </c>
      <c r="R2264" t="s">
        <v>8351</v>
      </c>
      <c r="S2264" s="11">
        <f t="shared" si="142"/>
        <v>41926.585162037038</v>
      </c>
      <c r="T2264" s="11">
        <f t="shared" si="143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6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7">
        <f t="shared" si="140"/>
        <v>1.1554666666666666</v>
      </c>
      <c r="P2265" s="9">
        <f t="shared" si="141"/>
        <v>144.43333333333334</v>
      </c>
      <c r="Q2265" t="s">
        <v>8333</v>
      </c>
      <c r="R2265" t="s">
        <v>8351</v>
      </c>
      <c r="S2265" s="11">
        <f t="shared" si="142"/>
        <v>42014.832326388889</v>
      </c>
      <c r="T2265" s="11">
        <f t="shared" si="143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7">
        <f t="shared" si="140"/>
        <v>1.8003333333333333</v>
      </c>
      <c r="P2266" s="9">
        <f t="shared" si="141"/>
        <v>24.274157303370785</v>
      </c>
      <c r="Q2266" t="s">
        <v>8333</v>
      </c>
      <c r="R2266" t="s">
        <v>8351</v>
      </c>
      <c r="S2266" s="11">
        <f t="shared" si="142"/>
        <v>42496.582337962958</v>
      </c>
      <c r="T2266" s="11">
        <f t="shared" si="143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6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7">
        <f t="shared" si="140"/>
        <v>2.9849999999999999</v>
      </c>
      <c r="P2267" s="9">
        <f t="shared" si="141"/>
        <v>35.117647058823529</v>
      </c>
      <c r="Q2267" t="s">
        <v>8333</v>
      </c>
      <c r="R2267" t="s">
        <v>8351</v>
      </c>
      <c r="S2267" s="11">
        <f t="shared" si="142"/>
        <v>42689.853090277778</v>
      </c>
      <c r="T2267" s="11">
        <f t="shared" si="143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6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7">
        <f t="shared" si="140"/>
        <v>3.2026666666666666</v>
      </c>
      <c r="P2268" s="9">
        <f t="shared" si="141"/>
        <v>24.762886597938145</v>
      </c>
      <c r="Q2268" t="s">
        <v>8333</v>
      </c>
      <c r="R2268" t="s">
        <v>8351</v>
      </c>
      <c r="S2268" s="11">
        <f t="shared" si="142"/>
        <v>42469.874907407408</v>
      </c>
      <c r="T2268" s="11">
        <f t="shared" si="143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6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7">
        <f t="shared" si="140"/>
        <v>3.80525</v>
      </c>
      <c r="P2269" s="9">
        <f t="shared" si="141"/>
        <v>188.37871287128712</v>
      </c>
      <c r="Q2269" t="s">
        <v>8333</v>
      </c>
      <c r="R2269" t="s">
        <v>8351</v>
      </c>
      <c r="S2269" s="11">
        <f t="shared" si="142"/>
        <v>41968.829826388886</v>
      </c>
      <c r="T2269" s="11">
        <f t="shared" si="143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6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7">
        <f t="shared" si="140"/>
        <v>1.026</v>
      </c>
      <c r="P2270" s="9">
        <f t="shared" si="141"/>
        <v>148.08247422680412</v>
      </c>
      <c r="Q2270" t="s">
        <v>8333</v>
      </c>
      <c r="R2270" t="s">
        <v>8351</v>
      </c>
      <c r="S2270" s="11">
        <f t="shared" si="142"/>
        <v>42776.082349537035</v>
      </c>
      <c r="T2270" s="11">
        <f t="shared" si="143"/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6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7">
        <f t="shared" si="140"/>
        <v>18.016400000000001</v>
      </c>
      <c r="P2271" s="9">
        <f t="shared" si="141"/>
        <v>49.934589800443462</v>
      </c>
      <c r="Q2271" t="s">
        <v>8333</v>
      </c>
      <c r="R2271" t="s">
        <v>8351</v>
      </c>
      <c r="S2271" s="11">
        <f t="shared" si="142"/>
        <v>42776.704432870371</v>
      </c>
      <c r="T2271" s="11">
        <f t="shared" si="143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6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7">
        <f t="shared" si="140"/>
        <v>7.2024800000000004</v>
      </c>
      <c r="P2272" s="9">
        <f t="shared" si="141"/>
        <v>107.82155688622754</v>
      </c>
      <c r="Q2272" t="s">
        <v>8333</v>
      </c>
      <c r="R2272" t="s">
        <v>8351</v>
      </c>
      <c r="S2272" s="11">
        <f t="shared" si="142"/>
        <v>42725.869363425925</v>
      </c>
      <c r="T2272" s="11">
        <f t="shared" si="143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6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7">
        <f t="shared" si="140"/>
        <v>2.8309000000000002</v>
      </c>
      <c r="P2273" s="9">
        <f t="shared" si="141"/>
        <v>42.63403614457831</v>
      </c>
      <c r="Q2273" t="s">
        <v>8333</v>
      </c>
      <c r="R2273" t="s">
        <v>8351</v>
      </c>
      <c r="S2273" s="11">
        <f t="shared" si="142"/>
        <v>42684.000046296293</v>
      </c>
      <c r="T2273" s="11">
        <f t="shared" si="143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6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7">
        <f t="shared" si="140"/>
        <v>13.566000000000001</v>
      </c>
      <c r="P2274" s="9">
        <f t="shared" si="141"/>
        <v>14.370762711864407</v>
      </c>
      <c r="Q2274" t="s">
        <v>8333</v>
      </c>
      <c r="R2274" t="s">
        <v>8351</v>
      </c>
      <c r="S2274" s="11">
        <f t="shared" si="142"/>
        <v>42315.699490740735</v>
      </c>
      <c r="T2274" s="11">
        <f t="shared" si="143"/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6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7">
        <f t="shared" si="140"/>
        <v>2.2035999999999998</v>
      </c>
      <c r="P2275" s="9">
        <f t="shared" si="141"/>
        <v>37.476190476190474</v>
      </c>
      <c r="Q2275" t="s">
        <v>8333</v>
      </c>
      <c r="R2275" t="s">
        <v>8351</v>
      </c>
      <c r="S2275" s="11">
        <f t="shared" si="142"/>
        <v>42781.549097222218</v>
      </c>
      <c r="T2275" s="11">
        <f t="shared" si="143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7">
        <f t="shared" si="140"/>
        <v>1.196</v>
      </c>
      <c r="P2276" s="9">
        <f t="shared" si="141"/>
        <v>30.202020202020201</v>
      </c>
      <c r="Q2276" t="s">
        <v>8333</v>
      </c>
      <c r="R2276" t="s">
        <v>8351</v>
      </c>
      <c r="S2276" s="11">
        <f t="shared" si="142"/>
        <v>41663.500659722224</v>
      </c>
      <c r="T2276" s="11">
        <f t="shared" si="143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6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7">
        <f t="shared" si="140"/>
        <v>4.0776923076923079</v>
      </c>
      <c r="P2277" s="9">
        <f t="shared" si="141"/>
        <v>33.550632911392405</v>
      </c>
      <c r="Q2277" t="s">
        <v>8333</v>
      </c>
      <c r="R2277" t="s">
        <v>8351</v>
      </c>
      <c r="S2277" s="11">
        <f t="shared" si="142"/>
        <v>41965.616655092599</v>
      </c>
      <c r="T2277" s="11">
        <f t="shared" si="143"/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6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7">
        <f t="shared" si="140"/>
        <v>1.0581826105905425</v>
      </c>
      <c r="P2278" s="9">
        <f t="shared" si="141"/>
        <v>64.74666666666667</v>
      </c>
      <c r="Q2278" t="s">
        <v>8333</v>
      </c>
      <c r="R2278" t="s">
        <v>8351</v>
      </c>
      <c r="S2278" s="11">
        <f t="shared" si="142"/>
        <v>41614.651493055557</v>
      </c>
      <c r="T2278" s="11">
        <f t="shared" si="143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6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7">
        <f t="shared" si="140"/>
        <v>1.4108235294117648</v>
      </c>
      <c r="P2279" s="9">
        <f t="shared" si="141"/>
        <v>57.932367149758456</v>
      </c>
      <c r="Q2279" t="s">
        <v>8333</v>
      </c>
      <c r="R2279" t="s">
        <v>8351</v>
      </c>
      <c r="S2279" s="11">
        <f t="shared" si="142"/>
        <v>40936.678506944445</v>
      </c>
      <c r="T2279" s="11">
        <f t="shared" si="143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6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7">
        <f t="shared" si="140"/>
        <v>2.7069999999999999</v>
      </c>
      <c r="P2280" s="9">
        <f t="shared" si="141"/>
        <v>53.078431372549019</v>
      </c>
      <c r="Q2280" t="s">
        <v>8333</v>
      </c>
      <c r="R2280" t="s">
        <v>8351</v>
      </c>
      <c r="S2280" s="11">
        <f t="shared" si="142"/>
        <v>42338.709108796291</v>
      </c>
      <c r="T2280" s="11">
        <f t="shared" si="143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6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7">
        <f t="shared" si="140"/>
        <v>1.538</v>
      </c>
      <c r="P2281" s="9">
        <f t="shared" si="141"/>
        <v>48.0625</v>
      </c>
      <c r="Q2281" t="s">
        <v>8333</v>
      </c>
      <c r="R2281" t="s">
        <v>8351</v>
      </c>
      <c r="S2281" s="11">
        <f t="shared" si="142"/>
        <v>42020.806701388887</v>
      </c>
      <c r="T2281" s="11">
        <f t="shared" si="143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6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7">
        <f t="shared" si="140"/>
        <v>4.0357653061224488</v>
      </c>
      <c r="P2282" s="9">
        <f t="shared" si="141"/>
        <v>82.396874999999994</v>
      </c>
      <c r="Q2282" t="s">
        <v>8333</v>
      </c>
      <c r="R2282" t="s">
        <v>8351</v>
      </c>
      <c r="S2282" s="11">
        <f t="shared" si="142"/>
        <v>42234.624895833331</v>
      </c>
      <c r="T2282" s="11">
        <f t="shared" si="143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6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7">
        <f t="shared" si="140"/>
        <v>1.85</v>
      </c>
      <c r="P2283" s="9">
        <f t="shared" si="141"/>
        <v>50.454545454545453</v>
      </c>
      <c r="Q2283" t="s">
        <v>8325</v>
      </c>
      <c r="R2283" t="s">
        <v>8326</v>
      </c>
      <c r="S2283" s="11">
        <f t="shared" si="142"/>
        <v>40687.285844907405</v>
      </c>
      <c r="T2283" s="11">
        <f t="shared" si="143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6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7">
        <f t="shared" si="140"/>
        <v>1.8533333333333333</v>
      </c>
      <c r="P2284" s="9">
        <f t="shared" si="141"/>
        <v>115.83333333333333</v>
      </c>
      <c r="Q2284" t="s">
        <v>8325</v>
      </c>
      <c r="R2284" t="s">
        <v>8326</v>
      </c>
      <c r="S2284" s="11">
        <f t="shared" si="142"/>
        <v>42323.17460648148</v>
      </c>
      <c r="T2284" s="11">
        <f t="shared" si="143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6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7">
        <f t="shared" si="140"/>
        <v>1.0085533333333332</v>
      </c>
      <c r="P2285" s="9">
        <f t="shared" si="141"/>
        <v>63.03458333333333</v>
      </c>
      <c r="Q2285" t="s">
        <v>8325</v>
      </c>
      <c r="R2285" t="s">
        <v>8326</v>
      </c>
      <c r="S2285" s="11">
        <f t="shared" si="142"/>
        <v>40978.125046296293</v>
      </c>
      <c r="T2285" s="11">
        <f t="shared" si="143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7">
        <f t="shared" si="140"/>
        <v>1.0622116666666668</v>
      </c>
      <c r="P2286" s="9">
        <f t="shared" si="141"/>
        <v>108.02152542372882</v>
      </c>
      <c r="Q2286" t="s">
        <v>8325</v>
      </c>
      <c r="R2286" t="s">
        <v>8326</v>
      </c>
      <c r="S2286" s="11">
        <f t="shared" si="142"/>
        <v>40585.796817129631</v>
      </c>
      <c r="T2286" s="11">
        <f t="shared" si="143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6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7">
        <f t="shared" si="140"/>
        <v>1.2136666666666667</v>
      </c>
      <c r="P2287" s="9">
        <f t="shared" si="141"/>
        <v>46.088607594936711</v>
      </c>
      <c r="Q2287" t="s">
        <v>8325</v>
      </c>
      <c r="R2287" t="s">
        <v>8326</v>
      </c>
      <c r="S2287" s="11">
        <f t="shared" si="142"/>
        <v>41059.185682870368</v>
      </c>
      <c r="T2287" s="11">
        <f t="shared" si="143"/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6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7">
        <f t="shared" si="140"/>
        <v>1.0006666666666666</v>
      </c>
      <c r="P2288" s="9">
        <f t="shared" si="141"/>
        <v>107.21428571428571</v>
      </c>
      <c r="Q2288" t="s">
        <v>8325</v>
      </c>
      <c r="R2288" t="s">
        <v>8326</v>
      </c>
      <c r="S2288" s="11">
        <f t="shared" si="142"/>
        <v>41494.963587962964</v>
      </c>
      <c r="T2288" s="11">
        <f t="shared" si="143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6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7">
        <f t="shared" si="140"/>
        <v>1.1997755555555556</v>
      </c>
      <c r="P2289" s="9">
        <f t="shared" si="141"/>
        <v>50.9338679245283</v>
      </c>
      <c r="Q2289" t="s">
        <v>8325</v>
      </c>
      <c r="R2289" t="s">
        <v>8326</v>
      </c>
      <c r="S2289" s="11">
        <f t="shared" si="142"/>
        <v>41792.667361111111</v>
      </c>
      <c r="T2289" s="11">
        <f t="shared" si="143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6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7">
        <f t="shared" si="140"/>
        <v>1.0009999999999999</v>
      </c>
      <c r="P2290" s="9">
        <f t="shared" si="141"/>
        <v>40.04</v>
      </c>
      <c r="Q2290" t="s">
        <v>8325</v>
      </c>
      <c r="R2290" t="s">
        <v>8326</v>
      </c>
      <c r="S2290" s="11">
        <f t="shared" si="142"/>
        <v>41067.827418981484</v>
      </c>
      <c r="T2290" s="11">
        <f t="shared" si="143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6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7">
        <f t="shared" si="140"/>
        <v>1.0740000000000001</v>
      </c>
      <c r="P2291" s="9">
        <f t="shared" si="141"/>
        <v>64.44</v>
      </c>
      <c r="Q2291" t="s">
        <v>8325</v>
      </c>
      <c r="R2291" t="s">
        <v>8326</v>
      </c>
      <c r="S2291" s="11">
        <f t="shared" si="142"/>
        <v>41571.998379629629</v>
      </c>
      <c r="T2291" s="11">
        <f t="shared" si="143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6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7">
        <f t="shared" si="140"/>
        <v>1.0406666666666666</v>
      </c>
      <c r="P2292" s="9">
        <f t="shared" si="141"/>
        <v>53.827586206896555</v>
      </c>
      <c r="Q2292" t="s">
        <v>8325</v>
      </c>
      <c r="R2292" t="s">
        <v>8326</v>
      </c>
      <c r="S2292" s="11">
        <f t="shared" si="142"/>
        <v>40070.253819444442</v>
      </c>
      <c r="T2292" s="11">
        <f t="shared" si="143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6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7">
        <f t="shared" si="140"/>
        <v>1.728</v>
      </c>
      <c r="P2293" s="9">
        <f t="shared" si="141"/>
        <v>100.46511627906976</v>
      </c>
      <c r="Q2293" t="s">
        <v>8325</v>
      </c>
      <c r="R2293" t="s">
        <v>8326</v>
      </c>
      <c r="S2293" s="11">
        <f t="shared" si="142"/>
        <v>40987.977060185185</v>
      </c>
      <c r="T2293" s="11">
        <f t="shared" si="143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6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7">
        <f t="shared" si="140"/>
        <v>1.072505</v>
      </c>
      <c r="P2294" s="9">
        <f t="shared" si="141"/>
        <v>46.630652173913049</v>
      </c>
      <c r="Q2294" t="s">
        <v>8325</v>
      </c>
      <c r="R2294" t="s">
        <v>8326</v>
      </c>
      <c r="S2294" s="11">
        <f t="shared" si="142"/>
        <v>40987.697638888887</v>
      </c>
      <c r="T2294" s="11">
        <f t="shared" si="143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6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7">
        <f t="shared" si="140"/>
        <v>1.0823529411764705</v>
      </c>
      <c r="P2295" s="9">
        <f t="shared" si="141"/>
        <v>34.074074074074076</v>
      </c>
      <c r="Q2295" t="s">
        <v>8325</v>
      </c>
      <c r="R2295" t="s">
        <v>8326</v>
      </c>
      <c r="S2295" s="11">
        <f t="shared" si="142"/>
        <v>41151.708321759259</v>
      </c>
      <c r="T2295" s="11">
        <f t="shared" si="143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7">
        <f t="shared" si="140"/>
        <v>1.4608079999999999</v>
      </c>
      <c r="P2296" s="9">
        <f t="shared" si="141"/>
        <v>65.214642857142863</v>
      </c>
      <c r="Q2296" t="s">
        <v>8325</v>
      </c>
      <c r="R2296" t="s">
        <v>8326</v>
      </c>
      <c r="S2296" s="11">
        <f t="shared" si="142"/>
        <v>41264.72314814815</v>
      </c>
      <c r="T2296" s="11">
        <f t="shared" si="143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6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7">
        <f t="shared" si="140"/>
        <v>1.2524999999999999</v>
      </c>
      <c r="P2297" s="9">
        <f t="shared" si="141"/>
        <v>44.205882352941174</v>
      </c>
      <c r="Q2297" t="s">
        <v>8325</v>
      </c>
      <c r="R2297" t="s">
        <v>8326</v>
      </c>
      <c r="S2297" s="11">
        <f t="shared" si="142"/>
        <v>41270.954351851848</v>
      </c>
      <c r="T2297" s="11">
        <f t="shared" si="143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6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7">
        <f t="shared" si="140"/>
        <v>1.4907142857142857</v>
      </c>
      <c r="P2298" s="9">
        <f t="shared" si="141"/>
        <v>71.965517241379317</v>
      </c>
      <c r="Q2298" t="s">
        <v>8325</v>
      </c>
      <c r="R2298" t="s">
        <v>8326</v>
      </c>
      <c r="S2298" s="11">
        <f t="shared" si="142"/>
        <v>40927.731782407405</v>
      </c>
      <c r="T2298" s="11">
        <f t="shared" si="143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6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7">
        <f t="shared" si="140"/>
        <v>1.006</v>
      </c>
      <c r="P2299" s="9">
        <f t="shared" si="141"/>
        <v>52.94736842105263</v>
      </c>
      <c r="Q2299" t="s">
        <v>8325</v>
      </c>
      <c r="R2299" t="s">
        <v>8326</v>
      </c>
      <c r="S2299" s="11">
        <f t="shared" si="142"/>
        <v>40948.042233796295</v>
      </c>
      <c r="T2299" s="11">
        <f t="shared" si="143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6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7">
        <f t="shared" si="140"/>
        <v>1.0507333333333333</v>
      </c>
      <c r="P2300" s="9">
        <f t="shared" si="141"/>
        <v>109.45138888888889</v>
      </c>
      <c r="Q2300" t="s">
        <v>8325</v>
      </c>
      <c r="R2300" t="s">
        <v>8326</v>
      </c>
      <c r="S2300" s="11">
        <f t="shared" si="142"/>
        <v>41694.84065972222</v>
      </c>
      <c r="T2300" s="11">
        <f t="shared" si="143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6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7">
        <f t="shared" si="140"/>
        <v>3.5016666666666665</v>
      </c>
      <c r="P2301" s="9">
        <f t="shared" si="141"/>
        <v>75.035714285714292</v>
      </c>
      <c r="Q2301" t="s">
        <v>8325</v>
      </c>
      <c r="R2301" t="s">
        <v>8326</v>
      </c>
      <c r="S2301" s="11">
        <f t="shared" si="142"/>
        <v>40565.032511574071</v>
      </c>
      <c r="T2301" s="11">
        <f t="shared" si="143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6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7">
        <f t="shared" si="140"/>
        <v>1.0125</v>
      </c>
      <c r="P2302" s="9">
        <f t="shared" si="141"/>
        <v>115.71428571428571</v>
      </c>
      <c r="Q2302" t="s">
        <v>8325</v>
      </c>
      <c r="R2302" t="s">
        <v>8326</v>
      </c>
      <c r="S2302" s="11">
        <f t="shared" si="142"/>
        <v>41074.727037037039</v>
      </c>
      <c r="T2302" s="11">
        <f t="shared" si="143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6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7">
        <f t="shared" si="140"/>
        <v>1.336044</v>
      </c>
      <c r="P2303" s="9">
        <f t="shared" si="141"/>
        <v>31.659810426540286</v>
      </c>
      <c r="Q2303" t="s">
        <v>8325</v>
      </c>
      <c r="R2303" t="s">
        <v>8329</v>
      </c>
      <c r="S2303" s="11">
        <f t="shared" si="142"/>
        <v>41416.146944444445</v>
      </c>
      <c r="T2303" s="11">
        <f t="shared" si="143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6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7">
        <f t="shared" si="140"/>
        <v>1.7065217391304348</v>
      </c>
      <c r="P2304" s="9">
        <f t="shared" si="141"/>
        <v>46.176470588235297</v>
      </c>
      <c r="Q2304" t="s">
        <v>8325</v>
      </c>
      <c r="R2304" t="s">
        <v>8329</v>
      </c>
      <c r="S2304" s="11">
        <f t="shared" si="142"/>
        <v>41605.868449074071</v>
      </c>
      <c r="T2304" s="11">
        <f t="shared" si="143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6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7">
        <f t="shared" si="140"/>
        <v>1.0935829457364341</v>
      </c>
      <c r="P2305" s="9">
        <f t="shared" si="141"/>
        <v>68.481650485436887</v>
      </c>
      <c r="Q2305" t="s">
        <v>8325</v>
      </c>
      <c r="R2305" t="s">
        <v>8329</v>
      </c>
      <c r="S2305" s="11">
        <f t="shared" si="142"/>
        <v>40850.111064814817</v>
      </c>
      <c r="T2305" s="11">
        <f t="shared" si="143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7">
        <f t="shared" si="140"/>
        <v>1.0070033333333335</v>
      </c>
      <c r="P2306" s="9">
        <f t="shared" si="141"/>
        <v>53.469203539823013</v>
      </c>
      <c r="Q2306" t="s">
        <v>8325</v>
      </c>
      <c r="R2306" t="s">
        <v>8329</v>
      </c>
      <c r="S2306" s="11">
        <f t="shared" si="142"/>
        <v>40502.815868055557</v>
      </c>
      <c r="T2306" s="11">
        <f t="shared" si="143"/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6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7">
        <f t="shared" ref="O2307:O2370" si="144">E2307/D2307</f>
        <v>1.0122777777777778</v>
      </c>
      <c r="P2307" s="9">
        <f t="shared" ref="P2307:P2370" si="145">E2307/L2307</f>
        <v>109.10778443113773</v>
      </c>
      <c r="Q2307" t="s">
        <v>8325</v>
      </c>
      <c r="R2307" t="s">
        <v>8329</v>
      </c>
      <c r="S2307" s="11">
        <f t="shared" ref="S2307:S2370" si="146">(((J2307/60)/60)/24)+DATE(1970,1,1)</f>
        <v>41834.695277777777</v>
      </c>
      <c r="T2307" s="11">
        <f t="shared" ref="T2307:T2370" si="147">(((I2307/60)/60)/24)+DATE(1970,1,1)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6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7">
        <f t="shared" si="144"/>
        <v>1.0675857142857144</v>
      </c>
      <c r="P2308" s="9">
        <f t="shared" si="145"/>
        <v>51.185616438356163</v>
      </c>
      <c r="Q2308" t="s">
        <v>8325</v>
      </c>
      <c r="R2308" t="s">
        <v>8329</v>
      </c>
      <c r="S2308" s="11">
        <f t="shared" si="146"/>
        <v>40948.16815972222</v>
      </c>
      <c r="T2308" s="11">
        <f t="shared" si="147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6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7">
        <f t="shared" si="144"/>
        <v>1.0665777537961894</v>
      </c>
      <c r="P2309" s="9">
        <f t="shared" si="145"/>
        <v>27.936800000000002</v>
      </c>
      <c r="Q2309" t="s">
        <v>8325</v>
      </c>
      <c r="R2309" t="s">
        <v>8329</v>
      </c>
      <c r="S2309" s="11">
        <f t="shared" si="146"/>
        <v>41004.802465277775</v>
      </c>
      <c r="T2309" s="11">
        <f t="shared" si="147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6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7">
        <f t="shared" si="144"/>
        <v>1.0130622</v>
      </c>
      <c r="P2310" s="9">
        <f t="shared" si="145"/>
        <v>82.496921824104234</v>
      </c>
      <c r="Q2310" t="s">
        <v>8325</v>
      </c>
      <c r="R2310" t="s">
        <v>8329</v>
      </c>
      <c r="S2310" s="11">
        <f t="shared" si="146"/>
        <v>41851.962916666671</v>
      </c>
      <c r="T2310" s="11">
        <f t="shared" si="147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6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7">
        <f t="shared" si="144"/>
        <v>1.0667450000000001</v>
      </c>
      <c r="P2311" s="9">
        <f t="shared" si="145"/>
        <v>59.817476635514019</v>
      </c>
      <c r="Q2311" t="s">
        <v>8325</v>
      </c>
      <c r="R2311" t="s">
        <v>8329</v>
      </c>
      <c r="S2311" s="11">
        <f t="shared" si="146"/>
        <v>41307.987696759257</v>
      </c>
      <c r="T2311" s="11">
        <f t="shared" si="147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6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7">
        <f t="shared" si="144"/>
        <v>4.288397837837838</v>
      </c>
      <c r="P2312" s="9">
        <f t="shared" si="145"/>
        <v>64.816470588235291</v>
      </c>
      <c r="Q2312" t="s">
        <v>8325</v>
      </c>
      <c r="R2312" t="s">
        <v>8329</v>
      </c>
      <c r="S2312" s="11">
        <f t="shared" si="146"/>
        <v>41324.79415509259</v>
      </c>
      <c r="T2312" s="11">
        <f t="shared" si="147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6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7">
        <f t="shared" si="144"/>
        <v>1.0411111111111111</v>
      </c>
      <c r="P2313" s="9">
        <f t="shared" si="145"/>
        <v>90.09615384615384</v>
      </c>
      <c r="Q2313" t="s">
        <v>8325</v>
      </c>
      <c r="R2313" t="s">
        <v>8329</v>
      </c>
      <c r="S2313" s="11">
        <f t="shared" si="146"/>
        <v>41736.004502314812</v>
      </c>
      <c r="T2313" s="11">
        <f t="shared" si="147"/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6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7">
        <f t="shared" si="144"/>
        <v>1.0786666666666667</v>
      </c>
      <c r="P2314" s="9">
        <f t="shared" si="145"/>
        <v>40.962025316455694</v>
      </c>
      <c r="Q2314" t="s">
        <v>8325</v>
      </c>
      <c r="R2314" t="s">
        <v>8329</v>
      </c>
      <c r="S2314" s="11">
        <f t="shared" si="146"/>
        <v>41716.632847222223</v>
      </c>
      <c r="T2314" s="11">
        <f t="shared" si="147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6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7">
        <f t="shared" si="144"/>
        <v>1.7584040000000001</v>
      </c>
      <c r="P2315" s="9">
        <f t="shared" si="145"/>
        <v>56.000127388535034</v>
      </c>
      <c r="Q2315" t="s">
        <v>8325</v>
      </c>
      <c r="R2315" t="s">
        <v>8329</v>
      </c>
      <c r="S2315" s="11">
        <f t="shared" si="146"/>
        <v>41002.958634259259</v>
      </c>
      <c r="T2315" s="11">
        <f t="shared" si="147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7">
        <f t="shared" si="144"/>
        <v>1.5697000000000001</v>
      </c>
      <c r="P2316" s="9">
        <f t="shared" si="145"/>
        <v>37.672800000000002</v>
      </c>
      <c r="Q2316" t="s">
        <v>8325</v>
      </c>
      <c r="R2316" t="s">
        <v>8329</v>
      </c>
      <c r="S2316" s="11">
        <f t="shared" si="146"/>
        <v>41037.551585648151</v>
      </c>
      <c r="T2316" s="11">
        <f t="shared" si="147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6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7">
        <f t="shared" si="144"/>
        <v>1.026</v>
      </c>
      <c r="P2317" s="9">
        <f t="shared" si="145"/>
        <v>40.078125</v>
      </c>
      <c r="Q2317" t="s">
        <v>8325</v>
      </c>
      <c r="R2317" t="s">
        <v>8329</v>
      </c>
      <c r="S2317" s="11">
        <f t="shared" si="146"/>
        <v>41004.72619212963</v>
      </c>
      <c r="T2317" s="11">
        <f t="shared" si="147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6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7">
        <f t="shared" si="144"/>
        <v>1.0404266666666666</v>
      </c>
      <c r="P2318" s="9">
        <f t="shared" si="145"/>
        <v>78.031999999999996</v>
      </c>
      <c r="Q2318" t="s">
        <v>8325</v>
      </c>
      <c r="R2318" t="s">
        <v>8329</v>
      </c>
      <c r="S2318" s="11">
        <f t="shared" si="146"/>
        <v>40079.725115740745</v>
      </c>
      <c r="T2318" s="11">
        <f t="shared" si="147"/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6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7">
        <f t="shared" si="144"/>
        <v>1.04</v>
      </c>
      <c r="P2319" s="9">
        <f t="shared" si="145"/>
        <v>18.90909090909091</v>
      </c>
      <c r="Q2319" t="s">
        <v>8325</v>
      </c>
      <c r="R2319" t="s">
        <v>8329</v>
      </c>
      <c r="S2319" s="11">
        <f t="shared" si="146"/>
        <v>40192.542233796295</v>
      </c>
      <c r="T2319" s="11">
        <f t="shared" si="147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6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7">
        <f t="shared" si="144"/>
        <v>1.2105999999999999</v>
      </c>
      <c r="P2320" s="9">
        <f t="shared" si="145"/>
        <v>37.134969325153371</v>
      </c>
      <c r="Q2320" t="s">
        <v>8325</v>
      </c>
      <c r="R2320" t="s">
        <v>8329</v>
      </c>
      <c r="S2320" s="11">
        <f t="shared" si="146"/>
        <v>40050.643680555557</v>
      </c>
      <c r="T2320" s="11">
        <f t="shared" si="147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6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7">
        <f t="shared" si="144"/>
        <v>1.077</v>
      </c>
      <c r="P2321" s="9">
        <f t="shared" si="145"/>
        <v>41.961038961038959</v>
      </c>
      <c r="Q2321" t="s">
        <v>8325</v>
      </c>
      <c r="R2321" t="s">
        <v>8329</v>
      </c>
      <c r="S2321" s="11">
        <f t="shared" si="146"/>
        <v>41593.082002314812</v>
      </c>
      <c r="T2321" s="11">
        <f t="shared" si="147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6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7">
        <f t="shared" si="144"/>
        <v>1.0866</v>
      </c>
      <c r="P2322" s="9">
        <f t="shared" si="145"/>
        <v>61.044943820224717</v>
      </c>
      <c r="Q2322" t="s">
        <v>8325</v>
      </c>
      <c r="R2322" t="s">
        <v>8329</v>
      </c>
      <c r="S2322" s="11">
        <f t="shared" si="146"/>
        <v>41696.817129629628</v>
      </c>
      <c r="T2322" s="11">
        <f t="shared" si="147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6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7">
        <f t="shared" si="144"/>
        <v>0.39120962394619685</v>
      </c>
      <c r="P2323" s="9">
        <f t="shared" si="145"/>
        <v>64.53125</v>
      </c>
      <c r="Q2323" t="s">
        <v>8336</v>
      </c>
      <c r="R2323" t="s">
        <v>8352</v>
      </c>
      <c r="S2323" s="11">
        <f t="shared" si="146"/>
        <v>42799.260428240741</v>
      </c>
      <c r="T2323" s="11">
        <f t="shared" si="147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6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7">
        <f t="shared" si="144"/>
        <v>3.1481481481481478E-2</v>
      </c>
      <c r="P2324" s="9">
        <f t="shared" si="145"/>
        <v>21.25</v>
      </c>
      <c r="Q2324" t="s">
        <v>8336</v>
      </c>
      <c r="R2324" t="s">
        <v>8352</v>
      </c>
      <c r="S2324" s="11">
        <f t="shared" si="146"/>
        <v>42804.895474537043</v>
      </c>
      <c r="T2324" s="11">
        <f t="shared" si="147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6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7">
        <f t="shared" si="144"/>
        <v>0.48</v>
      </c>
      <c r="P2325" s="9">
        <f t="shared" si="145"/>
        <v>30</v>
      </c>
      <c r="Q2325" t="s">
        <v>8336</v>
      </c>
      <c r="R2325" t="s">
        <v>8352</v>
      </c>
      <c r="S2325" s="11">
        <f t="shared" si="146"/>
        <v>42807.755173611105</v>
      </c>
      <c r="T2325" s="11">
        <f t="shared" si="147"/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7">
        <f t="shared" si="144"/>
        <v>0.20733333333333334</v>
      </c>
      <c r="P2326" s="9">
        <f t="shared" si="145"/>
        <v>25.491803278688526</v>
      </c>
      <c r="Q2326" t="s">
        <v>8336</v>
      </c>
      <c r="R2326" t="s">
        <v>8352</v>
      </c>
      <c r="S2326" s="11">
        <f t="shared" si="146"/>
        <v>42790.885243055556</v>
      </c>
      <c r="T2326" s="11">
        <f t="shared" si="147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6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7">
        <f t="shared" si="144"/>
        <v>0.08</v>
      </c>
      <c r="P2327" s="9">
        <f t="shared" si="145"/>
        <v>11.428571428571429</v>
      </c>
      <c r="Q2327" t="s">
        <v>8336</v>
      </c>
      <c r="R2327" t="s">
        <v>8352</v>
      </c>
      <c r="S2327" s="11">
        <f t="shared" si="146"/>
        <v>42794.022349537037</v>
      </c>
      <c r="T2327" s="11">
        <f t="shared" si="147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6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7">
        <f t="shared" si="144"/>
        <v>7.1999999999999998E-3</v>
      </c>
      <c r="P2328" s="9">
        <f t="shared" si="145"/>
        <v>108</v>
      </c>
      <c r="Q2328" t="s">
        <v>8336</v>
      </c>
      <c r="R2328" t="s">
        <v>8352</v>
      </c>
      <c r="S2328" s="11">
        <f t="shared" si="146"/>
        <v>42804.034120370372</v>
      </c>
      <c r="T2328" s="11">
        <f t="shared" si="147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6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7">
        <f t="shared" si="144"/>
        <v>5.2609431428571432</v>
      </c>
      <c r="P2329" s="9">
        <f t="shared" si="145"/>
        <v>54.883162444113267</v>
      </c>
      <c r="Q2329" t="s">
        <v>8336</v>
      </c>
      <c r="R2329" t="s">
        <v>8352</v>
      </c>
      <c r="S2329" s="11">
        <f t="shared" si="146"/>
        <v>41842.917129629634</v>
      </c>
      <c r="T2329" s="11">
        <f t="shared" si="147"/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6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7">
        <f t="shared" si="144"/>
        <v>2.5445000000000002</v>
      </c>
      <c r="P2330" s="9">
        <f t="shared" si="145"/>
        <v>47.383612662942269</v>
      </c>
      <c r="Q2330" t="s">
        <v>8336</v>
      </c>
      <c r="R2330" t="s">
        <v>8352</v>
      </c>
      <c r="S2330" s="11">
        <f t="shared" si="146"/>
        <v>42139.781678240746</v>
      </c>
      <c r="T2330" s="11">
        <f t="shared" si="147"/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6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7">
        <f t="shared" si="144"/>
        <v>1.0591999999999999</v>
      </c>
      <c r="P2331" s="9">
        <f t="shared" si="145"/>
        <v>211.84</v>
      </c>
      <c r="Q2331" t="s">
        <v>8336</v>
      </c>
      <c r="R2331" t="s">
        <v>8352</v>
      </c>
      <c r="S2331" s="11">
        <f t="shared" si="146"/>
        <v>41807.624374999999</v>
      </c>
      <c r="T2331" s="11">
        <f t="shared" si="147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6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7">
        <f t="shared" si="144"/>
        <v>1.0242285714285715</v>
      </c>
      <c r="P2332" s="9">
        <f t="shared" si="145"/>
        <v>219.92638036809817</v>
      </c>
      <c r="Q2332" t="s">
        <v>8336</v>
      </c>
      <c r="R2332" t="s">
        <v>8352</v>
      </c>
      <c r="S2332" s="11">
        <f t="shared" si="146"/>
        <v>42332.89980324074</v>
      </c>
      <c r="T2332" s="11">
        <f t="shared" si="147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6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7">
        <f t="shared" si="144"/>
        <v>1.4431375</v>
      </c>
      <c r="P2333" s="9">
        <f t="shared" si="145"/>
        <v>40.795406360424032</v>
      </c>
      <c r="Q2333" t="s">
        <v>8336</v>
      </c>
      <c r="R2333" t="s">
        <v>8352</v>
      </c>
      <c r="S2333" s="11">
        <f t="shared" si="146"/>
        <v>41839.005671296298</v>
      </c>
      <c r="T2333" s="11">
        <f t="shared" si="147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6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7">
        <f t="shared" si="144"/>
        <v>1.06308</v>
      </c>
      <c r="P2334" s="9">
        <f t="shared" si="145"/>
        <v>75.502840909090907</v>
      </c>
      <c r="Q2334" t="s">
        <v>8336</v>
      </c>
      <c r="R2334" t="s">
        <v>8352</v>
      </c>
      <c r="S2334" s="11">
        <f t="shared" si="146"/>
        <v>42011.628136574072</v>
      </c>
      <c r="T2334" s="11">
        <f t="shared" si="147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6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7">
        <f t="shared" si="144"/>
        <v>2.1216666666666666</v>
      </c>
      <c r="P2335" s="9">
        <f t="shared" si="145"/>
        <v>13.542553191489361</v>
      </c>
      <c r="Q2335" t="s">
        <v>8336</v>
      </c>
      <c r="R2335" t="s">
        <v>8352</v>
      </c>
      <c r="S2335" s="11">
        <f t="shared" si="146"/>
        <v>41767.650347222225</v>
      </c>
      <c r="T2335" s="11">
        <f t="shared" si="147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7">
        <f t="shared" si="144"/>
        <v>1.0195000000000001</v>
      </c>
      <c r="P2336" s="9">
        <f t="shared" si="145"/>
        <v>60.865671641791046</v>
      </c>
      <c r="Q2336" t="s">
        <v>8336</v>
      </c>
      <c r="R2336" t="s">
        <v>8352</v>
      </c>
      <c r="S2336" s="11">
        <f t="shared" si="146"/>
        <v>41918.670115740737</v>
      </c>
      <c r="T2336" s="11">
        <f t="shared" si="147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6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7">
        <f t="shared" si="144"/>
        <v>1.0227200000000001</v>
      </c>
      <c r="P2337" s="9">
        <f t="shared" si="145"/>
        <v>115.69230769230769</v>
      </c>
      <c r="Q2337" t="s">
        <v>8336</v>
      </c>
      <c r="R2337" t="s">
        <v>8352</v>
      </c>
      <c r="S2337" s="11">
        <f t="shared" si="146"/>
        <v>41771.572256944448</v>
      </c>
      <c r="T2337" s="11">
        <f t="shared" si="147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6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7">
        <f t="shared" si="144"/>
        <v>5.2073254999999996</v>
      </c>
      <c r="P2338" s="9">
        <f t="shared" si="145"/>
        <v>48.104623556581984</v>
      </c>
      <c r="Q2338" t="s">
        <v>8336</v>
      </c>
      <c r="R2338" t="s">
        <v>8352</v>
      </c>
      <c r="S2338" s="11">
        <f t="shared" si="146"/>
        <v>41666.924710648149</v>
      </c>
      <c r="T2338" s="11">
        <f t="shared" si="147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6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7">
        <f t="shared" si="144"/>
        <v>1.1065833333333333</v>
      </c>
      <c r="P2339" s="9">
        <f t="shared" si="145"/>
        <v>74.184357541899445</v>
      </c>
      <c r="Q2339" t="s">
        <v>8336</v>
      </c>
      <c r="R2339" t="s">
        <v>8352</v>
      </c>
      <c r="S2339" s="11">
        <f t="shared" si="146"/>
        <v>41786.640543981484</v>
      </c>
      <c r="T2339" s="11">
        <f t="shared" si="147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6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7">
        <f t="shared" si="144"/>
        <v>1.0114333333333334</v>
      </c>
      <c r="P2340" s="9">
        <f t="shared" si="145"/>
        <v>123.34552845528455</v>
      </c>
      <c r="Q2340" t="s">
        <v>8336</v>
      </c>
      <c r="R2340" t="s">
        <v>8352</v>
      </c>
      <c r="S2340" s="11">
        <f t="shared" si="146"/>
        <v>41789.896805555552</v>
      </c>
      <c r="T2340" s="11">
        <f t="shared" si="147"/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6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7">
        <f t="shared" si="144"/>
        <v>2.9420799999999998</v>
      </c>
      <c r="P2341" s="9">
        <f t="shared" si="145"/>
        <v>66.623188405797094</v>
      </c>
      <c r="Q2341" t="s">
        <v>8336</v>
      </c>
      <c r="R2341" t="s">
        <v>8352</v>
      </c>
      <c r="S2341" s="11">
        <f t="shared" si="146"/>
        <v>42692.79987268518</v>
      </c>
      <c r="T2341" s="11">
        <f t="shared" si="147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6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7">
        <f t="shared" si="144"/>
        <v>1.0577749999999999</v>
      </c>
      <c r="P2342" s="9">
        <f t="shared" si="145"/>
        <v>104.99007444168734</v>
      </c>
      <c r="Q2342" t="s">
        <v>8336</v>
      </c>
      <c r="R2342" t="s">
        <v>8352</v>
      </c>
      <c r="S2342" s="11">
        <f t="shared" si="146"/>
        <v>42643.642800925925</v>
      </c>
      <c r="T2342" s="11">
        <f t="shared" si="147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6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7">
        <f t="shared" si="144"/>
        <v>0</v>
      </c>
      <c r="P2343" s="9" t="e">
        <f t="shared" si="145"/>
        <v>#DIV/0!</v>
      </c>
      <c r="Q2343" t="s">
        <v>8319</v>
      </c>
      <c r="R2343" t="s">
        <v>8320</v>
      </c>
      <c r="S2343" s="11">
        <f t="shared" si="146"/>
        <v>42167.813703703709</v>
      </c>
      <c r="T2343" s="11">
        <f t="shared" si="147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6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7">
        <f t="shared" si="144"/>
        <v>0</v>
      </c>
      <c r="P2344" s="9" t="e">
        <f t="shared" si="145"/>
        <v>#DIV/0!</v>
      </c>
      <c r="Q2344" t="s">
        <v>8319</v>
      </c>
      <c r="R2344" t="s">
        <v>8320</v>
      </c>
      <c r="S2344" s="11">
        <f t="shared" si="146"/>
        <v>41897.702199074076</v>
      </c>
      <c r="T2344" s="11">
        <f t="shared" si="147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6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7">
        <f t="shared" si="144"/>
        <v>0.03</v>
      </c>
      <c r="P2345" s="9">
        <f t="shared" si="145"/>
        <v>300</v>
      </c>
      <c r="Q2345" t="s">
        <v>8319</v>
      </c>
      <c r="R2345" t="s">
        <v>8320</v>
      </c>
      <c r="S2345" s="11">
        <f t="shared" si="146"/>
        <v>42327.825289351851</v>
      </c>
      <c r="T2345" s="11">
        <f t="shared" si="147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7">
        <f t="shared" si="144"/>
        <v>1E-3</v>
      </c>
      <c r="P2346" s="9">
        <f t="shared" si="145"/>
        <v>1</v>
      </c>
      <c r="Q2346" t="s">
        <v>8319</v>
      </c>
      <c r="R2346" t="s">
        <v>8320</v>
      </c>
      <c r="S2346" s="11">
        <f t="shared" si="146"/>
        <v>42515.727650462963</v>
      </c>
      <c r="T2346" s="11">
        <f t="shared" si="147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6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7">
        <f t="shared" si="144"/>
        <v>0</v>
      </c>
      <c r="P2347" s="9" t="e">
        <f t="shared" si="145"/>
        <v>#DIV/0!</v>
      </c>
      <c r="Q2347" t="s">
        <v>8319</v>
      </c>
      <c r="R2347" t="s">
        <v>8320</v>
      </c>
      <c r="S2347" s="11">
        <f t="shared" si="146"/>
        <v>42060.001805555556</v>
      </c>
      <c r="T2347" s="11">
        <f t="shared" si="147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6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7">
        <f t="shared" si="144"/>
        <v>6.4999999999999997E-4</v>
      </c>
      <c r="P2348" s="9">
        <f t="shared" si="145"/>
        <v>13</v>
      </c>
      <c r="Q2348" t="s">
        <v>8319</v>
      </c>
      <c r="R2348" t="s">
        <v>8320</v>
      </c>
      <c r="S2348" s="11">
        <f t="shared" si="146"/>
        <v>42615.79896990741</v>
      </c>
      <c r="T2348" s="11">
        <f t="shared" si="147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6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7">
        <f t="shared" si="144"/>
        <v>1.4999999999999999E-2</v>
      </c>
      <c r="P2349" s="9">
        <f t="shared" si="145"/>
        <v>15</v>
      </c>
      <c r="Q2349" t="s">
        <v>8319</v>
      </c>
      <c r="R2349" t="s">
        <v>8320</v>
      </c>
      <c r="S2349" s="11">
        <f t="shared" si="146"/>
        <v>42577.607361111113</v>
      </c>
      <c r="T2349" s="11">
        <f t="shared" si="147"/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6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7">
        <f t="shared" si="144"/>
        <v>3.8571428571428572E-3</v>
      </c>
      <c r="P2350" s="9">
        <f t="shared" si="145"/>
        <v>54</v>
      </c>
      <c r="Q2350" t="s">
        <v>8319</v>
      </c>
      <c r="R2350" t="s">
        <v>8320</v>
      </c>
      <c r="S2350" s="11">
        <f t="shared" si="146"/>
        <v>42360.932152777779</v>
      </c>
      <c r="T2350" s="11">
        <f t="shared" si="147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6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7">
        <f t="shared" si="144"/>
        <v>0</v>
      </c>
      <c r="P2351" s="9" t="e">
        <f t="shared" si="145"/>
        <v>#DIV/0!</v>
      </c>
      <c r="Q2351" t="s">
        <v>8319</v>
      </c>
      <c r="R2351" t="s">
        <v>8320</v>
      </c>
      <c r="S2351" s="11">
        <f t="shared" si="146"/>
        <v>42198.775787037041</v>
      </c>
      <c r="T2351" s="11">
        <f t="shared" si="147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6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7">
        <f t="shared" si="144"/>
        <v>0</v>
      </c>
      <c r="P2352" s="9" t="e">
        <f t="shared" si="145"/>
        <v>#DIV/0!</v>
      </c>
      <c r="Q2352" t="s">
        <v>8319</v>
      </c>
      <c r="R2352" t="s">
        <v>8320</v>
      </c>
      <c r="S2352" s="11">
        <f t="shared" si="146"/>
        <v>42708.842245370368</v>
      </c>
      <c r="T2352" s="11">
        <f t="shared" si="147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6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7">
        <f t="shared" si="144"/>
        <v>5.7142857142857143E-3</v>
      </c>
      <c r="P2353" s="9">
        <f t="shared" si="145"/>
        <v>15.428571428571429</v>
      </c>
      <c r="Q2353" t="s">
        <v>8319</v>
      </c>
      <c r="R2353" t="s">
        <v>8320</v>
      </c>
      <c r="S2353" s="11">
        <f t="shared" si="146"/>
        <v>42094.101145833338</v>
      </c>
      <c r="T2353" s="11">
        <f t="shared" si="147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6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7">
        <f t="shared" si="144"/>
        <v>0</v>
      </c>
      <c r="P2354" s="9" t="e">
        <f t="shared" si="145"/>
        <v>#DIV/0!</v>
      </c>
      <c r="Q2354" t="s">
        <v>8319</v>
      </c>
      <c r="R2354" t="s">
        <v>8320</v>
      </c>
      <c r="S2354" s="11">
        <f t="shared" si="146"/>
        <v>42101.633703703701</v>
      </c>
      <c r="T2354" s="11">
        <f t="shared" si="147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6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7">
        <f t="shared" si="144"/>
        <v>0</v>
      </c>
      <c r="P2355" s="9" t="e">
        <f t="shared" si="145"/>
        <v>#DIV/0!</v>
      </c>
      <c r="Q2355" t="s">
        <v>8319</v>
      </c>
      <c r="R2355" t="s">
        <v>8320</v>
      </c>
      <c r="S2355" s="11">
        <f t="shared" si="146"/>
        <v>42103.676180555558</v>
      </c>
      <c r="T2355" s="11">
        <f t="shared" si="147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7">
        <f t="shared" si="144"/>
        <v>7.1428571428571429E-4</v>
      </c>
      <c r="P2356" s="9">
        <f t="shared" si="145"/>
        <v>25</v>
      </c>
      <c r="Q2356" t="s">
        <v>8319</v>
      </c>
      <c r="R2356" t="s">
        <v>8320</v>
      </c>
      <c r="S2356" s="11">
        <f t="shared" si="146"/>
        <v>41954.722916666666</v>
      </c>
      <c r="T2356" s="11">
        <f t="shared" si="147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6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7">
        <f t="shared" si="144"/>
        <v>6.875E-3</v>
      </c>
      <c r="P2357" s="9">
        <f t="shared" si="145"/>
        <v>27.5</v>
      </c>
      <c r="Q2357" t="s">
        <v>8319</v>
      </c>
      <c r="R2357" t="s">
        <v>8320</v>
      </c>
      <c r="S2357" s="11">
        <f t="shared" si="146"/>
        <v>42096.918240740735</v>
      </c>
      <c r="T2357" s="11">
        <f t="shared" si="147"/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6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7">
        <f t="shared" si="144"/>
        <v>0</v>
      </c>
      <c r="P2358" s="9" t="e">
        <f t="shared" si="145"/>
        <v>#DIV/0!</v>
      </c>
      <c r="Q2358" t="s">
        <v>8319</v>
      </c>
      <c r="R2358" t="s">
        <v>8320</v>
      </c>
      <c r="S2358" s="11">
        <f t="shared" si="146"/>
        <v>42130.78361111111</v>
      </c>
      <c r="T2358" s="11">
        <f t="shared" si="147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6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7">
        <f t="shared" si="144"/>
        <v>0</v>
      </c>
      <c r="P2359" s="9" t="e">
        <f t="shared" si="145"/>
        <v>#DIV/0!</v>
      </c>
      <c r="Q2359" t="s">
        <v>8319</v>
      </c>
      <c r="R2359" t="s">
        <v>8320</v>
      </c>
      <c r="S2359" s="11">
        <f t="shared" si="146"/>
        <v>42264.620115740734</v>
      </c>
      <c r="T2359" s="11">
        <f t="shared" si="147"/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6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7">
        <f t="shared" si="144"/>
        <v>0</v>
      </c>
      <c r="P2360" s="9" t="e">
        <f t="shared" si="145"/>
        <v>#DIV/0!</v>
      </c>
      <c r="Q2360" t="s">
        <v>8319</v>
      </c>
      <c r="R2360" t="s">
        <v>8320</v>
      </c>
      <c r="S2360" s="11">
        <f t="shared" si="146"/>
        <v>41978.930972222224</v>
      </c>
      <c r="T2360" s="11">
        <f t="shared" si="147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6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7">
        <f t="shared" si="144"/>
        <v>0.14680000000000001</v>
      </c>
      <c r="P2361" s="9">
        <f t="shared" si="145"/>
        <v>367</v>
      </c>
      <c r="Q2361" t="s">
        <v>8319</v>
      </c>
      <c r="R2361" t="s">
        <v>8320</v>
      </c>
      <c r="S2361" s="11">
        <f t="shared" si="146"/>
        <v>42159.649583333332</v>
      </c>
      <c r="T2361" s="11">
        <f t="shared" si="147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6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7">
        <f t="shared" si="144"/>
        <v>4.0000000000000002E-4</v>
      </c>
      <c r="P2362" s="9">
        <f t="shared" si="145"/>
        <v>2</v>
      </c>
      <c r="Q2362" t="s">
        <v>8319</v>
      </c>
      <c r="R2362" t="s">
        <v>8320</v>
      </c>
      <c r="S2362" s="11">
        <f t="shared" si="146"/>
        <v>42377.70694444445</v>
      </c>
      <c r="T2362" s="11">
        <f t="shared" si="147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6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7">
        <f t="shared" si="144"/>
        <v>0</v>
      </c>
      <c r="P2363" s="9" t="e">
        <f t="shared" si="145"/>
        <v>#DIV/0!</v>
      </c>
      <c r="Q2363" t="s">
        <v>8319</v>
      </c>
      <c r="R2363" t="s">
        <v>8320</v>
      </c>
      <c r="S2363" s="11">
        <f t="shared" si="146"/>
        <v>42466.858888888892</v>
      </c>
      <c r="T2363" s="11">
        <f t="shared" si="147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6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7">
        <f t="shared" si="144"/>
        <v>0.2857142857142857</v>
      </c>
      <c r="P2364" s="9">
        <f t="shared" si="145"/>
        <v>60</v>
      </c>
      <c r="Q2364" t="s">
        <v>8319</v>
      </c>
      <c r="R2364" t="s">
        <v>8320</v>
      </c>
      <c r="S2364" s="11">
        <f t="shared" si="146"/>
        <v>41954.688310185185</v>
      </c>
      <c r="T2364" s="11">
        <f t="shared" si="147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6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7">
        <f t="shared" si="144"/>
        <v>0</v>
      </c>
      <c r="P2365" s="9" t="e">
        <f t="shared" si="145"/>
        <v>#DIV/0!</v>
      </c>
      <c r="Q2365" t="s">
        <v>8319</v>
      </c>
      <c r="R2365" t="s">
        <v>8320</v>
      </c>
      <c r="S2365" s="11">
        <f t="shared" si="146"/>
        <v>42322.011574074073</v>
      </c>
      <c r="T2365" s="11">
        <f t="shared" si="147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7">
        <f t="shared" si="144"/>
        <v>0</v>
      </c>
      <c r="P2366" s="9" t="e">
        <f t="shared" si="145"/>
        <v>#DIV/0!</v>
      </c>
      <c r="Q2366" t="s">
        <v>8319</v>
      </c>
      <c r="R2366" t="s">
        <v>8320</v>
      </c>
      <c r="S2366" s="11">
        <f t="shared" si="146"/>
        <v>42248.934675925921</v>
      </c>
      <c r="T2366" s="11">
        <f t="shared" si="147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6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7">
        <f t="shared" si="144"/>
        <v>0</v>
      </c>
      <c r="P2367" s="9" t="e">
        <f t="shared" si="145"/>
        <v>#DIV/0!</v>
      </c>
      <c r="Q2367" t="s">
        <v>8319</v>
      </c>
      <c r="R2367" t="s">
        <v>8320</v>
      </c>
      <c r="S2367" s="11">
        <f t="shared" si="146"/>
        <v>42346.736400462964</v>
      </c>
      <c r="T2367" s="11">
        <f t="shared" si="147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6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7">
        <f t="shared" si="144"/>
        <v>0.1052</v>
      </c>
      <c r="P2368" s="9">
        <f t="shared" si="145"/>
        <v>97.407407407407405</v>
      </c>
      <c r="Q2368" t="s">
        <v>8319</v>
      </c>
      <c r="R2368" t="s">
        <v>8320</v>
      </c>
      <c r="S2368" s="11">
        <f t="shared" si="146"/>
        <v>42268.531631944439</v>
      </c>
      <c r="T2368" s="11">
        <f t="shared" si="147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6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7">
        <f t="shared" si="144"/>
        <v>1.34E-2</v>
      </c>
      <c r="P2369" s="9">
        <f t="shared" si="145"/>
        <v>47.857142857142854</v>
      </c>
      <c r="Q2369" t="s">
        <v>8319</v>
      </c>
      <c r="R2369" t="s">
        <v>8320</v>
      </c>
      <c r="S2369" s="11">
        <f t="shared" si="146"/>
        <v>42425.970092592594</v>
      </c>
      <c r="T2369" s="11">
        <f t="shared" si="147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6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7">
        <f t="shared" si="144"/>
        <v>2.5000000000000001E-3</v>
      </c>
      <c r="P2370" s="9">
        <f t="shared" si="145"/>
        <v>50</v>
      </c>
      <c r="Q2370" t="s">
        <v>8319</v>
      </c>
      <c r="R2370" t="s">
        <v>8320</v>
      </c>
      <c r="S2370" s="11">
        <f t="shared" si="146"/>
        <v>42063.721817129626</v>
      </c>
      <c r="T2370" s="11">
        <f t="shared" si="147"/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6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7">
        <f t="shared" ref="O2371:O2434" si="148">E2371/D2371</f>
        <v>0</v>
      </c>
      <c r="P2371" s="9" t="e">
        <f t="shared" ref="P2371:P2434" si="149">E2371/L2371</f>
        <v>#DIV/0!</v>
      </c>
      <c r="Q2371" t="s">
        <v>8319</v>
      </c>
      <c r="R2371" t="s">
        <v>8320</v>
      </c>
      <c r="S2371" s="11">
        <f t="shared" ref="S2371:S2434" si="150">(((J2371/60)/60)/24)+DATE(1970,1,1)</f>
        <v>42380.812627314815</v>
      </c>
      <c r="T2371" s="11">
        <f t="shared" ref="T2371:T2434" si="151">(((I2371/60)/60)/24)+DATE(1970,1,1)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6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7">
        <f t="shared" si="148"/>
        <v>3.2799999999999999E-3</v>
      </c>
      <c r="P2372" s="9">
        <f t="shared" si="149"/>
        <v>20.5</v>
      </c>
      <c r="Q2372" t="s">
        <v>8319</v>
      </c>
      <c r="R2372" t="s">
        <v>8320</v>
      </c>
      <c r="S2372" s="11">
        <f t="shared" si="150"/>
        <v>41961.18913194444</v>
      </c>
      <c r="T2372" s="11">
        <f t="shared" si="151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6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7">
        <f t="shared" si="148"/>
        <v>0</v>
      </c>
      <c r="P2373" s="9" t="e">
        <f t="shared" si="149"/>
        <v>#DIV/0!</v>
      </c>
      <c r="Q2373" t="s">
        <v>8319</v>
      </c>
      <c r="R2373" t="s">
        <v>8320</v>
      </c>
      <c r="S2373" s="11">
        <f t="shared" si="150"/>
        <v>42150.777731481481</v>
      </c>
      <c r="T2373" s="11">
        <f t="shared" si="151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6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7">
        <f t="shared" si="148"/>
        <v>3.272727272727273E-2</v>
      </c>
      <c r="P2374" s="9">
        <f t="shared" si="149"/>
        <v>30</v>
      </c>
      <c r="Q2374" t="s">
        <v>8319</v>
      </c>
      <c r="R2374" t="s">
        <v>8320</v>
      </c>
      <c r="S2374" s="11">
        <f t="shared" si="150"/>
        <v>42088.069108796291</v>
      </c>
      <c r="T2374" s="11">
        <f t="shared" si="151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6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7">
        <f t="shared" si="148"/>
        <v>5.8823529411764708E-5</v>
      </c>
      <c r="P2375" s="9">
        <f t="shared" si="149"/>
        <v>50</v>
      </c>
      <c r="Q2375" t="s">
        <v>8319</v>
      </c>
      <c r="R2375" t="s">
        <v>8320</v>
      </c>
      <c r="S2375" s="11">
        <f t="shared" si="150"/>
        <v>42215.662314814821</v>
      </c>
      <c r="T2375" s="11">
        <f t="shared" si="151"/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7">
        <f t="shared" si="148"/>
        <v>4.5454545454545455E-4</v>
      </c>
      <c r="P2376" s="9">
        <f t="shared" si="149"/>
        <v>10</v>
      </c>
      <c r="Q2376" t="s">
        <v>8319</v>
      </c>
      <c r="R2376" t="s">
        <v>8320</v>
      </c>
      <c r="S2376" s="11">
        <f t="shared" si="150"/>
        <v>42017.843287037031</v>
      </c>
      <c r="T2376" s="11">
        <f t="shared" si="151"/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6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7">
        <f t="shared" si="148"/>
        <v>0</v>
      </c>
      <c r="P2377" s="9" t="e">
        <f t="shared" si="149"/>
        <v>#DIV/0!</v>
      </c>
      <c r="Q2377" t="s">
        <v>8319</v>
      </c>
      <c r="R2377" t="s">
        <v>8320</v>
      </c>
      <c r="S2377" s="11">
        <f t="shared" si="150"/>
        <v>42592.836076388892</v>
      </c>
      <c r="T2377" s="11">
        <f t="shared" si="151"/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6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7">
        <f t="shared" si="148"/>
        <v>0.10877666666666666</v>
      </c>
      <c r="P2378" s="9">
        <f t="shared" si="149"/>
        <v>81.582499999999996</v>
      </c>
      <c r="Q2378" t="s">
        <v>8319</v>
      </c>
      <c r="R2378" t="s">
        <v>8320</v>
      </c>
      <c r="S2378" s="11">
        <f t="shared" si="150"/>
        <v>42318.925532407404</v>
      </c>
      <c r="T2378" s="11">
        <f t="shared" si="151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6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7">
        <f t="shared" si="148"/>
        <v>0</v>
      </c>
      <c r="P2379" s="9" t="e">
        <f t="shared" si="149"/>
        <v>#DIV/0!</v>
      </c>
      <c r="Q2379" t="s">
        <v>8319</v>
      </c>
      <c r="R2379" t="s">
        <v>8320</v>
      </c>
      <c r="S2379" s="11">
        <f t="shared" si="150"/>
        <v>42669.870173611111</v>
      </c>
      <c r="T2379" s="11">
        <f t="shared" si="151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6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7">
        <f t="shared" si="148"/>
        <v>0</v>
      </c>
      <c r="P2380" s="9" t="e">
        <f t="shared" si="149"/>
        <v>#DIV/0!</v>
      </c>
      <c r="Q2380" t="s">
        <v>8319</v>
      </c>
      <c r="R2380" t="s">
        <v>8320</v>
      </c>
      <c r="S2380" s="11">
        <f t="shared" si="150"/>
        <v>42213.013078703705</v>
      </c>
      <c r="T2380" s="11">
        <f t="shared" si="151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6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7">
        <f t="shared" si="148"/>
        <v>0</v>
      </c>
      <c r="P2381" s="9" t="e">
        <f t="shared" si="149"/>
        <v>#DIV/0!</v>
      </c>
      <c r="Q2381" t="s">
        <v>8319</v>
      </c>
      <c r="R2381" t="s">
        <v>8320</v>
      </c>
      <c r="S2381" s="11">
        <f t="shared" si="150"/>
        <v>42237.016388888893</v>
      </c>
      <c r="T2381" s="11">
        <f t="shared" si="151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6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7">
        <f t="shared" si="148"/>
        <v>3.6666666666666666E-3</v>
      </c>
      <c r="P2382" s="9">
        <f t="shared" si="149"/>
        <v>18.333333333333332</v>
      </c>
      <c r="Q2382" t="s">
        <v>8319</v>
      </c>
      <c r="R2382" t="s">
        <v>8320</v>
      </c>
      <c r="S2382" s="11">
        <f t="shared" si="150"/>
        <v>42248.793310185181</v>
      </c>
      <c r="T2382" s="11">
        <f t="shared" si="151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6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7">
        <f t="shared" si="148"/>
        <v>1.8193398957730169E-2</v>
      </c>
      <c r="P2383" s="9">
        <f t="shared" si="149"/>
        <v>224.42857142857142</v>
      </c>
      <c r="Q2383" t="s">
        <v>8319</v>
      </c>
      <c r="R2383" t="s">
        <v>8320</v>
      </c>
      <c r="S2383" s="11">
        <f t="shared" si="150"/>
        <v>42074.935740740737</v>
      </c>
      <c r="T2383" s="11">
        <f t="shared" si="151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6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7">
        <f t="shared" si="148"/>
        <v>2.5000000000000001E-2</v>
      </c>
      <c r="P2384" s="9">
        <f t="shared" si="149"/>
        <v>37.5</v>
      </c>
      <c r="Q2384" t="s">
        <v>8319</v>
      </c>
      <c r="R2384" t="s">
        <v>8320</v>
      </c>
      <c r="S2384" s="11">
        <f t="shared" si="150"/>
        <v>42195.187534722223</v>
      </c>
      <c r="T2384" s="11">
        <f t="shared" si="151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6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7">
        <f t="shared" si="148"/>
        <v>4.3499999999999997E-2</v>
      </c>
      <c r="P2385" s="9">
        <f t="shared" si="149"/>
        <v>145</v>
      </c>
      <c r="Q2385" t="s">
        <v>8319</v>
      </c>
      <c r="R2385" t="s">
        <v>8320</v>
      </c>
      <c r="S2385" s="11">
        <f t="shared" si="150"/>
        <v>42027.056793981479</v>
      </c>
      <c r="T2385" s="11">
        <f t="shared" si="151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7">
        <f t="shared" si="148"/>
        <v>8.0000000000000002E-3</v>
      </c>
      <c r="P2386" s="9">
        <f t="shared" si="149"/>
        <v>1</v>
      </c>
      <c r="Q2386" t="s">
        <v>8319</v>
      </c>
      <c r="R2386" t="s">
        <v>8320</v>
      </c>
      <c r="S2386" s="11">
        <f t="shared" si="150"/>
        <v>41927.067627314813</v>
      </c>
      <c r="T2386" s="11">
        <f t="shared" si="151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6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7">
        <f t="shared" si="148"/>
        <v>1.2123076923076924E-2</v>
      </c>
      <c r="P2387" s="9">
        <f t="shared" si="149"/>
        <v>112.57142857142857</v>
      </c>
      <c r="Q2387" t="s">
        <v>8319</v>
      </c>
      <c r="R2387" t="s">
        <v>8320</v>
      </c>
      <c r="S2387" s="11">
        <f t="shared" si="150"/>
        <v>42191.70175925926</v>
      </c>
      <c r="T2387" s="11">
        <f t="shared" si="151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6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7">
        <f t="shared" si="148"/>
        <v>0</v>
      </c>
      <c r="P2388" s="9" t="e">
        <f t="shared" si="149"/>
        <v>#DIV/0!</v>
      </c>
      <c r="Q2388" t="s">
        <v>8319</v>
      </c>
      <c r="R2388" t="s">
        <v>8320</v>
      </c>
      <c r="S2388" s="11">
        <f t="shared" si="150"/>
        <v>41954.838240740741</v>
      </c>
      <c r="T2388" s="11">
        <f t="shared" si="151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6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7">
        <f t="shared" si="148"/>
        <v>6.8399999999999997E-3</v>
      </c>
      <c r="P2389" s="9">
        <f t="shared" si="149"/>
        <v>342</v>
      </c>
      <c r="Q2389" t="s">
        <v>8319</v>
      </c>
      <c r="R2389" t="s">
        <v>8320</v>
      </c>
      <c r="S2389" s="11">
        <f t="shared" si="150"/>
        <v>42528.626620370371</v>
      </c>
      <c r="T2389" s="11">
        <f t="shared" si="151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6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7">
        <f t="shared" si="148"/>
        <v>1.2513513513513513E-2</v>
      </c>
      <c r="P2390" s="9">
        <f t="shared" si="149"/>
        <v>57.875</v>
      </c>
      <c r="Q2390" t="s">
        <v>8319</v>
      </c>
      <c r="R2390" t="s">
        <v>8320</v>
      </c>
      <c r="S2390" s="11">
        <f t="shared" si="150"/>
        <v>41989.853692129633</v>
      </c>
      <c r="T2390" s="11">
        <f t="shared" si="151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6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7">
        <f t="shared" si="148"/>
        <v>1.8749999999999999E-3</v>
      </c>
      <c r="P2391" s="9">
        <f t="shared" si="149"/>
        <v>30</v>
      </c>
      <c r="Q2391" t="s">
        <v>8319</v>
      </c>
      <c r="R2391" t="s">
        <v>8320</v>
      </c>
      <c r="S2391" s="11">
        <f t="shared" si="150"/>
        <v>42179.653379629628</v>
      </c>
      <c r="T2391" s="11">
        <f t="shared" si="151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6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7">
        <f t="shared" si="148"/>
        <v>0</v>
      </c>
      <c r="P2392" s="9" t="e">
        <f t="shared" si="149"/>
        <v>#DIV/0!</v>
      </c>
      <c r="Q2392" t="s">
        <v>8319</v>
      </c>
      <c r="R2392" t="s">
        <v>8320</v>
      </c>
      <c r="S2392" s="11">
        <f t="shared" si="150"/>
        <v>41968.262314814812</v>
      </c>
      <c r="T2392" s="11">
        <f t="shared" si="151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6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7">
        <f t="shared" si="148"/>
        <v>1.25E-3</v>
      </c>
      <c r="P2393" s="9">
        <f t="shared" si="149"/>
        <v>25</v>
      </c>
      <c r="Q2393" t="s">
        <v>8319</v>
      </c>
      <c r="R2393" t="s">
        <v>8320</v>
      </c>
      <c r="S2393" s="11">
        <f t="shared" si="150"/>
        <v>42064.794490740736</v>
      </c>
      <c r="T2393" s="11">
        <f t="shared" si="151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6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7">
        <f t="shared" si="148"/>
        <v>0</v>
      </c>
      <c r="P2394" s="9" t="e">
        <f t="shared" si="149"/>
        <v>#DIV/0!</v>
      </c>
      <c r="Q2394" t="s">
        <v>8319</v>
      </c>
      <c r="R2394" t="s">
        <v>8320</v>
      </c>
      <c r="S2394" s="11">
        <f t="shared" si="150"/>
        <v>42276.120636574073</v>
      </c>
      <c r="T2394" s="11">
        <f t="shared" si="151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6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7">
        <f t="shared" si="148"/>
        <v>5.0000000000000001E-4</v>
      </c>
      <c r="P2395" s="9">
        <f t="shared" si="149"/>
        <v>50</v>
      </c>
      <c r="Q2395" t="s">
        <v>8319</v>
      </c>
      <c r="R2395" t="s">
        <v>8320</v>
      </c>
      <c r="S2395" s="11">
        <f t="shared" si="150"/>
        <v>42194.648344907408</v>
      </c>
      <c r="T2395" s="11">
        <f t="shared" si="151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7">
        <f t="shared" si="148"/>
        <v>5.9999999999999995E-4</v>
      </c>
      <c r="P2396" s="9">
        <f t="shared" si="149"/>
        <v>1.5</v>
      </c>
      <c r="Q2396" t="s">
        <v>8319</v>
      </c>
      <c r="R2396" t="s">
        <v>8320</v>
      </c>
      <c r="S2396" s="11">
        <f t="shared" si="150"/>
        <v>42031.362187499995</v>
      </c>
      <c r="T2396" s="11">
        <f t="shared" si="151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6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7">
        <f t="shared" si="148"/>
        <v>0</v>
      </c>
      <c r="P2397" s="9" t="e">
        <f t="shared" si="149"/>
        <v>#DIV/0!</v>
      </c>
      <c r="Q2397" t="s">
        <v>8319</v>
      </c>
      <c r="R2397" t="s">
        <v>8320</v>
      </c>
      <c r="S2397" s="11">
        <f t="shared" si="150"/>
        <v>42717.121377314819</v>
      </c>
      <c r="T2397" s="11">
        <f t="shared" si="151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6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7">
        <f t="shared" si="148"/>
        <v>2E-3</v>
      </c>
      <c r="P2398" s="9">
        <f t="shared" si="149"/>
        <v>10</v>
      </c>
      <c r="Q2398" t="s">
        <v>8319</v>
      </c>
      <c r="R2398" t="s">
        <v>8320</v>
      </c>
      <c r="S2398" s="11">
        <f t="shared" si="150"/>
        <v>42262.849050925928</v>
      </c>
      <c r="T2398" s="11">
        <f t="shared" si="151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6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7">
        <f t="shared" si="148"/>
        <v>0</v>
      </c>
      <c r="P2399" s="9" t="e">
        <f t="shared" si="149"/>
        <v>#DIV/0!</v>
      </c>
      <c r="Q2399" t="s">
        <v>8319</v>
      </c>
      <c r="R2399" t="s">
        <v>8320</v>
      </c>
      <c r="S2399" s="11">
        <f t="shared" si="150"/>
        <v>41976.88490740741</v>
      </c>
      <c r="T2399" s="11">
        <f t="shared" si="151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6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7">
        <f t="shared" si="148"/>
        <v>0</v>
      </c>
      <c r="P2400" s="9" t="e">
        <f t="shared" si="149"/>
        <v>#DIV/0!</v>
      </c>
      <c r="Q2400" t="s">
        <v>8319</v>
      </c>
      <c r="R2400" t="s">
        <v>8320</v>
      </c>
      <c r="S2400" s="11">
        <f t="shared" si="150"/>
        <v>42157.916481481487</v>
      </c>
      <c r="T2400" s="11">
        <f t="shared" si="151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6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7">
        <f t="shared" si="148"/>
        <v>0</v>
      </c>
      <c r="P2401" s="9" t="e">
        <f t="shared" si="149"/>
        <v>#DIV/0!</v>
      </c>
      <c r="Q2401" t="s">
        <v>8319</v>
      </c>
      <c r="R2401" t="s">
        <v>8320</v>
      </c>
      <c r="S2401" s="11">
        <f t="shared" si="150"/>
        <v>41956.853078703702</v>
      </c>
      <c r="T2401" s="11">
        <f t="shared" si="151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6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7">
        <f t="shared" si="148"/>
        <v>0</v>
      </c>
      <c r="P2402" s="9" t="e">
        <f t="shared" si="149"/>
        <v>#DIV/0!</v>
      </c>
      <c r="Q2402" t="s">
        <v>8319</v>
      </c>
      <c r="R2402" t="s">
        <v>8320</v>
      </c>
      <c r="S2402" s="11">
        <f t="shared" si="150"/>
        <v>42444.268101851849</v>
      </c>
      <c r="T2402" s="11">
        <f t="shared" si="151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6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7">
        <f t="shared" si="148"/>
        <v>7.1785714285714283E-3</v>
      </c>
      <c r="P2403" s="9">
        <f t="shared" si="149"/>
        <v>22.333333333333332</v>
      </c>
      <c r="Q2403" t="s">
        <v>8336</v>
      </c>
      <c r="R2403" t="s">
        <v>8337</v>
      </c>
      <c r="S2403" s="11">
        <f t="shared" si="150"/>
        <v>42374.822870370372</v>
      </c>
      <c r="T2403" s="11">
        <f t="shared" si="151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6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7">
        <f t="shared" si="148"/>
        <v>4.3333333333333331E-3</v>
      </c>
      <c r="P2404" s="9">
        <f t="shared" si="149"/>
        <v>52</v>
      </c>
      <c r="Q2404" t="s">
        <v>8336</v>
      </c>
      <c r="R2404" t="s">
        <v>8337</v>
      </c>
      <c r="S2404" s="11">
        <f t="shared" si="150"/>
        <v>42107.679756944446</v>
      </c>
      <c r="T2404" s="11">
        <f t="shared" si="151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6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7">
        <f t="shared" si="148"/>
        <v>0.16833333333333333</v>
      </c>
      <c r="P2405" s="9">
        <f t="shared" si="149"/>
        <v>16.833333333333332</v>
      </c>
      <c r="Q2405" t="s">
        <v>8336</v>
      </c>
      <c r="R2405" t="s">
        <v>8337</v>
      </c>
      <c r="S2405" s="11">
        <f t="shared" si="150"/>
        <v>42399.882615740738</v>
      </c>
      <c r="T2405" s="11">
        <f t="shared" si="151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7">
        <f t="shared" si="148"/>
        <v>0</v>
      </c>
      <c r="P2406" s="9" t="e">
        <f t="shared" si="149"/>
        <v>#DIV/0!</v>
      </c>
      <c r="Q2406" t="s">
        <v>8336</v>
      </c>
      <c r="R2406" t="s">
        <v>8337</v>
      </c>
      <c r="S2406" s="11">
        <f t="shared" si="150"/>
        <v>42342.03943287037</v>
      </c>
      <c r="T2406" s="11">
        <f t="shared" si="151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6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7">
        <f t="shared" si="148"/>
        <v>0.22520000000000001</v>
      </c>
      <c r="P2407" s="9">
        <f t="shared" si="149"/>
        <v>56.3</v>
      </c>
      <c r="Q2407" t="s">
        <v>8336</v>
      </c>
      <c r="R2407" t="s">
        <v>8337</v>
      </c>
      <c r="S2407" s="11">
        <f t="shared" si="150"/>
        <v>42595.585358796292</v>
      </c>
      <c r="T2407" s="11">
        <f t="shared" si="151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6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7">
        <f t="shared" si="148"/>
        <v>0.41384615384615386</v>
      </c>
      <c r="P2408" s="9">
        <f t="shared" si="149"/>
        <v>84.0625</v>
      </c>
      <c r="Q2408" t="s">
        <v>8336</v>
      </c>
      <c r="R2408" t="s">
        <v>8337</v>
      </c>
      <c r="S2408" s="11">
        <f t="shared" si="150"/>
        <v>41983.110995370371</v>
      </c>
      <c r="T2408" s="11">
        <f t="shared" si="151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6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7">
        <f t="shared" si="148"/>
        <v>0.25259090909090909</v>
      </c>
      <c r="P2409" s="9">
        <f t="shared" si="149"/>
        <v>168.39393939393941</v>
      </c>
      <c r="Q2409" t="s">
        <v>8336</v>
      </c>
      <c r="R2409" t="s">
        <v>8337</v>
      </c>
      <c r="S2409" s="11">
        <f t="shared" si="150"/>
        <v>42082.575555555552</v>
      </c>
      <c r="T2409" s="11">
        <f t="shared" si="151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6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7">
        <f t="shared" si="148"/>
        <v>2E-3</v>
      </c>
      <c r="P2410" s="9">
        <f t="shared" si="149"/>
        <v>15</v>
      </c>
      <c r="Q2410" t="s">
        <v>8336</v>
      </c>
      <c r="R2410" t="s">
        <v>8337</v>
      </c>
      <c r="S2410" s="11">
        <f t="shared" si="150"/>
        <v>41919.140706018516</v>
      </c>
      <c r="T2410" s="11">
        <f t="shared" si="151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6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7">
        <f t="shared" si="148"/>
        <v>1.84E-2</v>
      </c>
      <c r="P2411" s="9">
        <f t="shared" si="149"/>
        <v>76.666666666666671</v>
      </c>
      <c r="Q2411" t="s">
        <v>8336</v>
      </c>
      <c r="R2411" t="s">
        <v>8337</v>
      </c>
      <c r="S2411" s="11">
        <f t="shared" si="150"/>
        <v>42204.875868055555</v>
      </c>
      <c r="T2411" s="11">
        <f t="shared" si="151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6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7">
        <f t="shared" si="148"/>
        <v>0</v>
      </c>
      <c r="P2412" s="9" t="e">
        <f t="shared" si="149"/>
        <v>#DIV/0!</v>
      </c>
      <c r="Q2412" t="s">
        <v>8336</v>
      </c>
      <c r="R2412" t="s">
        <v>8337</v>
      </c>
      <c r="S2412" s="11">
        <f t="shared" si="150"/>
        <v>42224.408275462964</v>
      </c>
      <c r="T2412" s="11">
        <f t="shared" si="151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6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7">
        <f t="shared" si="148"/>
        <v>6.0400000000000002E-3</v>
      </c>
      <c r="P2413" s="9">
        <f t="shared" si="149"/>
        <v>50.333333333333336</v>
      </c>
      <c r="Q2413" t="s">
        <v>8336</v>
      </c>
      <c r="R2413" t="s">
        <v>8337</v>
      </c>
      <c r="S2413" s="11">
        <f t="shared" si="150"/>
        <v>42211.732430555552</v>
      </c>
      <c r="T2413" s="11">
        <f t="shared" si="151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6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7">
        <f t="shared" si="148"/>
        <v>0</v>
      </c>
      <c r="P2414" s="9" t="e">
        <f t="shared" si="149"/>
        <v>#DIV/0!</v>
      </c>
      <c r="Q2414" t="s">
        <v>8336</v>
      </c>
      <c r="R2414" t="s">
        <v>8337</v>
      </c>
      <c r="S2414" s="11">
        <f t="shared" si="150"/>
        <v>42655.736956018518</v>
      </c>
      <c r="T2414" s="11">
        <f t="shared" si="151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6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7">
        <f t="shared" si="148"/>
        <v>8.3333333333333332E-3</v>
      </c>
      <c r="P2415" s="9">
        <f t="shared" si="149"/>
        <v>8.3333333333333339</v>
      </c>
      <c r="Q2415" t="s">
        <v>8336</v>
      </c>
      <c r="R2415" t="s">
        <v>8337</v>
      </c>
      <c r="S2415" s="11">
        <f t="shared" si="150"/>
        <v>41760.10974537037</v>
      </c>
      <c r="T2415" s="11">
        <f t="shared" si="151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7">
        <f t="shared" si="148"/>
        <v>3.0666666666666665E-2</v>
      </c>
      <c r="P2416" s="9">
        <f t="shared" si="149"/>
        <v>35.384615384615387</v>
      </c>
      <c r="Q2416" t="s">
        <v>8336</v>
      </c>
      <c r="R2416" t="s">
        <v>8337</v>
      </c>
      <c r="S2416" s="11">
        <f t="shared" si="150"/>
        <v>42198.695138888885</v>
      </c>
      <c r="T2416" s="11">
        <f t="shared" si="151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6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7">
        <f t="shared" si="148"/>
        <v>5.5833333333333334E-3</v>
      </c>
      <c r="P2417" s="9">
        <f t="shared" si="149"/>
        <v>55.833333333333336</v>
      </c>
      <c r="Q2417" t="s">
        <v>8336</v>
      </c>
      <c r="R2417" t="s">
        <v>8337</v>
      </c>
      <c r="S2417" s="11">
        <f t="shared" si="150"/>
        <v>42536.862800925926</v>
      </c>
      <c r="T2417" s="11">
        <f t="shared" si="151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6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7">
        <f t="shared" si="148"/>
        <v>2.5000000000000001E-4</v>
      </c>
      <c r="P2418" s="9">
        <f t="shared" si="149"/>
        <v>5</v>
      </c>
      <c r="Q2418" t="s">
        <v>8336</v>
      </c>
      <c r="R2418" t="s">
        <v>8337</v>
      </c>
      <c r="S2418" s="11">
        <f t="shared" si="150"/>
        <v>42019.737766203703</v>
      </c>
      <c r="T2418" s="11">
        <f t="shared" si="151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6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7">
        <f t="shared" si="148"/>
        <v>0</v>
      </c>
      <c r="P2419" s="9" t="e">
        <f t="shared" si="149"/>
        <v>#DIV/0!</v>
      </c>
      <c r="Q2419" t="s">
        <v>8336</v>
      </c>
      <c r="R2419" t="s">
        <v>8337</v>
      </c>
      <c r="S2419" s="11">
        <f t="shared" si="150"/>
        <v>41831.884108796294</v>
      </c>
      <c r="T2419" s="11">
        <f t="shared" si="151"/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6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7">
        <f t="shared" si="148"/>
        <v>2.0000000000000001E-4</v>
      </c>
      <c r="P2420" s="9">
        <f t="shared" si="149"/>
        <v>1</v>
      </c>
      <c r="Q2420" t="s">
        <v>8336</v>
      </c>
      <c r="R2420" t="s">
        <v>8337</v>
      </c>
      <c r="S2420" s="11">
        <f t="shared" si="150"/>
        <v>42027.856990740736</v>
      </c>
      <c r="T2420" s="11">
        <f t="shared" si="151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6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7">
        <f t="shared" si="148"/>
        <v>0</v>
      </c>
      <c r="P2421" s="9" t="e">
        <f t="shared" si="149"/>
        <v>#DIV/0!</v>
      </c>
      <c r="Q2421" t="s">
        <v>8336</v>
      </c>
      <c r="R2421" t="s">
        <v>8337</v>
      </c>
      <c r="S2421" s="11">
        <f t="shared" si="150"/>
        <v>41993.738298611104</v>
      </c>
      <c r="T2421" s="11">
        <f t="shared" si="151"/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6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7">
        <f t="shared" si="148"/>
        <v>0.14825133372851215</v>
      </c>
      <c r="P2422" s="9">
        <f t="shared" si="149"/>
        <v>69.472222222222229</v>
      </c>
      <c r="Q2422" t="s">
        <v>8336</v>
      </c>
      <c r="R2422" t="s">
        <v>8337</v>
      </c>
      <c r="S2422" s="11">
        <f t="shared" si="150"/>
        <v>41893.028877314813</v>
      </c>
      <c r="T2422" s="11">
        <f t="shared" si="151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6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7">
        <f t="shared" si="148"/>
        <v>1.6666666666666666E-4</v>
      </c>
      <c r="P2423" s="9">
        <f t="shared" si="149"/>
        <v>1</v>
      </c>
      <c r="Q2423" t="s">
        <v>8336</v>
      </c>
      <c r="R2423" t="s">
        <v>8337</v>
      </c>
      <c r="S2423" s="11">
        <f t="shared" si="150"/>
        <v>42026.687453703707</v>
      </c>
      <c r="T2423" s="11">
        <f t="shared" si="151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6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7">
        <f t="shared" si="148"/>
        <v>2E-3</v>
      </c>
      <c r="P2424" s="9">
        <f t="shared" si="149"/>
        <v>1</v>
      </c>
      <c r="Q2424" t="s">
        <v>8336</v>
      </c>
      <c r="R2424" t="s">
        <v>8337</v>
      </c>
      <c r="S2424" s="11">
        <f t="shared" si="150"/>
        <v>42044.724953703699</v>
      </c>
      <c r="T2424" s="11">
        <f t="shared" si="151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6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7">
        <f t="shared" si="148"/>
        <v>1.3333333333333334E-4</v>
      </c>
      <c r="P2425" s="9">
        <f t="shared" si="149"/>
        <v>8</v>
      </c>
      <c r="Q2425" t="s">
        <v>8336</v>
      </c>
      <c r="R2425" t="s">
        <v>8337</v>
      </c>
      <c r="S2425" s="11">
        <f t="shared" si="150"/>
        <v>41974.704745370371</v>
      </c>
      <c r="T2425" s="11">
        <f t="shared" si="151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7">
        <f t="shared" si="148"/>
        <v>1.24E-2</v>
      </c>
      <c r="P2426" s="9">
        <f t="shared" si="149"/>
        <v>34.444444444444443</v>
      </c>
      <c r="Q2426" t="s">
        <v>8336</v>
      </c>
      <c r="R2426" t="s">
        <v>8337</v>
      </c>
      <c r="S2426" s="11">
        <f t="shared" si="150"/>
        <v>41909.892453703702</v>
      </c>
      <c r="T2426" s="11">
        <f t="shared" si="151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6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7">
        <f t="shared" si="148"/>
        <v>2.8571428571428574E-4</v>
      </c>
      <c r="P2427" s="9">
        <f t="shared" si="149"/>
        <v>1</v>
      </c>
      <c r="Q2427" t="s">
        <v>8336</v>
      </c>
      <c r="R2427" t="s">
        <v>8337</v>
      </c>
      <c r="S2427" s="11">
        <f t="shared" si="150"/>
        <v>42502.913761574076</v>
      </c>
      <c r="T2427" s="11">
        <f t="shared" si="151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6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7">
        <f t="shared" si="148"/>
        <v>0</v>
      </c>
      <c r="P2428" s="9" t="e">
        <f t="shared" si="149"/>
        <v>#DIV/0!</v>
      </c>
      <c r="Q2428" t="s">
        <v>8336</v>
      </c>
      <c r="R2428" t="s">
        <v>8337</v>
      </c>
      <c r="S2428" s="11">
        <f t="shared" si="150"/>
        <v>42164.170046296291</v>
      </c>
      <c r="T2428" s="11">
        <f t="shared" si="151"/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6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7">
        <f t="shared" si="148"/>
        <v>2.0000000000000002E-5</v>
      </c>
      <c r="P2429" s="9">
        <f t="shared" si="149"/>
        <v>1</v>
      </c>
      <c r="Q2429" t="s">
        <v>8336</v>
      </c>
      <c r="R2429" t="s">
        <v>8337</v>
      </c>
      <c r="S2429" s="11">
        <f t="shared" si="150"/>
        <v>42412.318668981476</v>
      </c>
      <c r="T2429" s="11">
        <f t="shared" si="151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6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7">
        <f t="shared" si="148"/>
        <v>2.8571428571428571E-5</v>
      </c>
      <c r="P2430" s="9">
        <f t="shared" si="149"/>
        <v>1</v>
      </c>
      <c r="Q2430" t="s">
        <v>8336</v>
      </c>
      <c r="R2430" t="s">
        <v>8337</v>
      </c>
      <c r="S2430" s="11">
        <f t="shared" si="150"/>
        <v>42045.784155092595</v>
      </c>
      <c r="T2430" s="11">
        <f t="shared" si="151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6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7">
        <f t="shared" si="148"/>
        <v>1.4321428571428572E-2</v>
      </c>
      <c r="P2431" s="9">
        <f t="shared" si="149"/>
        <v>501.25</v>
      </c>
      <c r="Q2431" t="s">
        <v>8336</v>
      </c>
      <c r="R2431" t="s">
        <v>8337</v>
      </c>
      <c r="S2431" s="11">
        <f t="shared" si="150"/>
        <v>42734.879236111112</v>
      </c>
      <c r="T2431" s="11">
        <f t="shared" si="151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6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7">
        <f t="shared" si="148"/>
        <v>7.0000000000000001E-3</v>
      </c>
      <c r="P2432" s="9">
        <f t="shared" si="149"/>
        <v>10.5</v>
      </c>
      <c r="Q2432" t="s">
        <v>8336</v>
      </c>
      <c r="R2432" t="s">
        <v>8337</v>
      </c>
      <c r="S2432" s="11">
        <f t="shared" si="150"/>
        <v>42382.130833333329</v>
      </c>
      <c r="T2432" s="11">
        <f t="shared" si="151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6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7">
        <f t="shared" si="148"/>
        <v>2.0000000000000002E-5</v>
      </c>
      <c r="P2433" s="9">
        <f t="shared" si="149"/>
        <v>1</v>
      </c>
      <c r="Q2433" t="s">
        <v>8336</v>
      </c>
      <c r="R2433" t="s">
        <v>8337</v>
      </c>
      <c r="S2433" s="11">
        <f t="shared" si="150"/>
        <v>42489.099687499998</v>
      </c>
      <c r="T2433" s="11">
        <f t="shared" si="151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6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7">
        <f t="shared" si="148"/>
        <v>1.4285714285714287E-4</v>
      </c>
      <c r="P2434" s="9">
        <f t="shared" si="149"/>
        <v>1</v>
      </c>
      <c r="Q2434" t="s">
        <v>8336</v>
      </c>
      <c r="R2434" t="s">
        <v>8337</v>
      </c>
      <c r="S2434" s="11">
        <f t="shared" si="150"/>
        <v>42041.218715277777</v>
      </c>
      <c r="T2434" s="11">
        <f t="shared" si="151"/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6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7">
        <f t="shared" ref="O2435:O2498" si="152">E2435/D2435</f>
        <v>0</v>
      </c>
      <c r="P2435" s="9" t="e">
        <f t="shared" ref="P2435:P2498" si="153">E2435/L2435</f>
        <v>#DIV/0!</v>
      </c>
      <c r="Q2435" t="s">
        <v>8336</v>
      </c>
      <c r="R2435" t="s">
        <v>8337</v>
      </c>
      <c r="S2435" s="11">
        <f t="shared" ref="S2435:S2498" si="154">(((J2435/60)/60)/24)+DATE(1970,1,1)</f>
        <v>42397.89980324074</v>
      </c>
      <c r="T2435" s="11">
        <f t="shared" ref="T2435:T2498" si="155">(((I2435/60)/60)/24)+DATE(1970,1,1)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7">
        <f t="shared" si="152"/>
        <v>1.2999999999999999E-3</v>
      </c>
      <c r="P2436" s="9">
        <f t="shared" si="153"/>
        <v>13</v>
      </c>
      <c r="Q2436" t="s">
        <v>8336</v>
      </c>
      <c r="R2436" t="s">
        <v>8337</v>
      </c>
      <c r="S2436" s="11">
        <f t="shared" si="154"/>
        <v>42180.18604166666</v>
      </c>
      <c r="T2436" s="11">
        <f t="shared" si="155"/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6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7">
        <f t="shared" si="152"/>
        <v>4.8960000000000002E-3</v>
      </c>
      <c r="P2437" s="9">
        <f t="shared" si="153"/>
        <v>306</v>
      </c>
      <c r="Q2437" t="s">
        <v>8336</v>
      </c>
      <c r="R2437" t="s">
        <v>8337</v>
      </c>
      <c r="S2437" s="11">
        <f t="shared" si="154"/>
        <v>42252.277615740735</v>
      </c>
      <c r="T2437" s="11">
        <f t="shared" si="155"/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6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7">
        <f t="shared" si="152"/>
        <v>3.8461538461538462E-4</v>
      </c>
      <c r="P2438" s="9">
        <f t="shared" si="153"/>
        <v>22.5</v>
      </c>
      <c r="Q2438" t="s">
        <v>8336</v>
      </c>
      <c r="R2438" t="s">
        <v>8337</v>
      </c>
      <c r="S2438" s="11">
        <f t="shared" si="154"/>
        <v>42338.615393518514</v>
      </c>
      <c r="T2438" s="11">
        <f t="shared" si="155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6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7">
        <f t="shared" si="152"/>
        <v>0</v>
      </c>
      <c r="P2439" s="9" t="e">
        <f t="shared" si="153"/>
        <v>#DIV/0!</v>
      </c>
      <c r="Q2439" t="s">
        <v>8336</v>
      </c>
      <c r="R2439" t="s">
        <v>8337</v>
      </c>
      <c r="S2439" s="11">
        <f t="shared" si="154"/>
        <v>42031.965138888889</v>
      </c>
      <c r="T2439" s="11">
        <f t="shared" si="155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6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7">
        <f t="shared" si="152"/>
        <v>3.3333333333333335E-3</v>
      </c>
      <c r="P2440" s="9">
        <f t="shared" si="153"/>
        <v>50</v>
      </c>
      <c r="Q2440" t="s">
        <v>8336</v>
      </c>
      <c r="R2440" t="s">
        <v>8337</v>
      </c>
      <c r="S2440" s="11">
        <f t="shared" si="154"/>
        <v>42285.91506944444</v>
      </c>
      <c r="T2440" s="11">
        <f t="shared" si="155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6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7">
        <f t="shared" si="152"/>
        <v>0</v>
      </c>
      <c r="P2441" s="9" t="e">
        <f t="shared" si="153"/>
        <v>#DIV/0!</v>
      </c>
      <c r="Q2441" t="s">
        <v>8336</v>
      </c>
      <c r="R2441" t="s">
        <v>8337</v>
      </c>
      <c r="S2441" s="11">
        <f t="shared" si="154"/>
        <v>42265.818622685183</v>
      </c>
      <c r="T2441" s="11">
        <f t="shared" si="155"/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6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7">
        <f t="shared" si="152"/>
        <v>2E-3</v>
      </c>
      <c r="P2442" s="9">
        <f t="shared" si="153"/>
        <v>5</v>
      </c>
      <c r="Q2442" t="s">
        <v>8336</v>
      </c>
      <c r="R2442" t="s">
        <v>8337</v>
      </c>
      <c r="S2442" s="11">
        <f t="shared" si="154"/>
        <v>42383.899456018517</v>
      </c>
      <c r="T2442" s="11">
        <f t="shared" si="155"/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6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7">
        <f t="shared" si="152"/>
        <v>1.0788</v>
      </c>
      <c r="P2443" s="9">
        <f t="shared" si="153"/>
        <v>74.22935779816514</v>
      </c>
      <c r="Q2443" t="s">
        <v>8336</v>
      </c>
      <c r="R2443" t="s">
        <v>8352</v>
      </c>
      <c r="S2443" s="11">
        <f t="shared" si="154"/>
        <v>42187.125625000001</v>
      </c>
      <c r="T2443" s="11">
        <f t="shared" si="155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6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7">
        <f t="shared" si="152"/>
        <v>1.2594166666666666</v>
      </c>
      <c r="P2444" s="9">
        <f t="shared" si="153"/>
        <v>81.252688172043008</v>
      </c>
      <c r="Q2444" t="s">
        <v>8336</v>
      </c>
      <c r="R2444" t="s">
        <v>8352</v>
      </c>
      <c r="S2444" s="11">
        <f t="shared" si="154"/>
        <v>42052.666990740734</v>
      </c>
      <c r="T2444" s="11">
        <f t="shared" si="155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6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7">
        <f t="shared" si="152"/>
        <v>2.0251494999999999</v>
      </c>
      <c r="P2445" s="9">
        <f t="shared" si="153"/>
        <v>130.23469453376205</v>
      </c>
      <c r="Q2445" t="s">
        <v>8336</v>
      </c>
      <c r="R2445" t="s">
        <v>8352</v>
      </c>
      <c r="S2445" s="11">
        <f t="shared" si="154"/>
        <v>41836.625254629631</v>
      </c>
      <c r="T2445" s="11">
        <f t="shared" si="155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7">
        <f t="shared" si="152"/>
        <v>1.0860000000000001</v>
      </c>
      <c r="P2446" s="9">
        <f t="shared" si="153"/>
        <v>53.409836065573771</v>
      </c>
      <c r="Q2446" t="s">
        <v>8336</v>
      </c>
      <c r="R2446" t="s">
        <v>8352</v>
      </c>
      <c r="S2446" s="11">
        <f t="shared" si="154"/>
        <v>42485.754525462966</v>
      </c>
      <c r="T2446" s="11">
        <f t="shared" si="155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6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7">
        <f t="shared" si="152"/>
        <v>1.728</v>
      </c>
      <c r="P2447" s="9">
        <f t="shared" si="153"/>
        <v>75.130434782608702</v>
      </c>
      <c r="Q2447" t="s">
        <v>8336</v>
      </c>
      <c r="R2447" t="s">
        <v>8352</v>
      </c>
      <c r="S2447" s="11">
        <f t="shared" si="154"/>
        <v>42243.190057870372</v>
      </c>
      <c r="T2447" s="11">
        <f t="shared" si="155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6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7">
        <f t="shared" si="152"/>
        <v>1.6798</v>
      </c>
      <c r="P2448" s="9">
        <f t="shared" si="153"/>
        <v>75.666666666666671</v>
      </c>
      <c r="Q2448" t="s">
        <v>8336</v>
      </c>
      <c r="R2448" t="s">
        <v>8352</v>
      </c>
      <c r="S2448" s="11">
        <f t="shared" si="154"/>
        <v>42670.602673611109</v>
      </c>
      <c r="T2448" s="11">
        <f t="shared" si="155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6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7">
        <f t="shared" si="152"/>
        <v>4.2720000000000002</v>
      </c>
      <c r="P2449" s="9">
        <f t="shared" si="153"/>
        <v>31.691394658753708</v>
      </c>
      <c r="Q2449" t="s">
        <v>8336</v>
      </c>
      <c r="R2449" t="s">
        <v>8352</v>
      </c>
      <c r="S2449" s="11">
        <f t="shared" si="154"/>
        <v>42654.469826388886</v>
      </c>
      <c r="T2449" s="11">
        <f t="shared" si="155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6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7">
        <f t="shared" si="152"/>
        <v>1.075</v>
      </c>
      <c r="P2450" s="9">
        <f t="shared" si="153"/>
        <v>47.777777777777779</v>
      </c>
      <c r="Q2450" t="s">
        <v>8336</v>
      </c>
      <c r="R2450" t="s">
        <v>8352</v>
      </c>
      <c r="S2450" s="11">
        <f t="shared" si="154"/>
        <v>42607.316122685181</v>
      </c>
      <c r="T2450" s="11">
        <f t="shared" si="155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6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7">
        <f t="shared" si="152"/>
        <v>1.08</v>
      </c>
      <c r="P2451" s="9">
        <f t="shared" si="153"/>
        <v>90</v>
      </c>
      <c r="Q2451" t="s">
        <v>8336</v>
      </c>
      <c r="R2451" t="s">
        <v>8352</v>
      </c>
      <c r="S2451" s="11">
        <f t="shared" si="154"/>
        <v>41943.142534722225</v>
      </c>
      <c r="T2451" s="11">
        <f t="shared" si="155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6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7">
        <f t="shared" si="152"/>
        <v>1.0153353333333335</v>
      </c>
      <c r="P2452" s="9">
        <f t="shared" si="153"/>
        <v>149.31401960784314</v>
      </c>
      <c r="Q2452" t="s">
        <v>8336</v>
      </c>
      <c r="R2452" t="s">
        <v>8352</v>
      </c>
      <c r="S2452" s="11">
        <f t="shared" si="154"/>
        <v>41902.07240740741</v>
      </c>
      <c r="T2452" s="11">
        <f t="shared" si="155"/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6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7">
        <f t="shared" si="152"/>
        <v>1.1545000000000001</v>
      </c>
      <c r="P2453" s="9">
        <f t="shared" si="153"/>
        <v>62.06989247311828</v>
      </c>
      <c r="Q2453" t="s">
        <v>8336</v>
      </c>
      <c r="R2453" t="s">
        <v>8352</v>
      </c>
      <c r="S2453" s="11">
        <f t="shared" si="154"/>
        <v>42779.908449074079</v>
      </c>
      <c r="T2453" s="11">
        <f t="shared" si="155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6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7">
        <f t="shared" si="152"/>
        <v>1.335</v>
      </c>
      <c r="P2454" s="9">
        <f t="shared" si="153"/>
        <v>53.4</v>
      </c>
      <c r="Q2454" t="s">
        <v>8336</v>
      </c>
      <c r="R2454" t="s">
        <v>8352</v>
      </c>
      <c r="S2454" s="11">
        <f t="shared" si="154"/>
        <v>42338.84375</v>
      </c>
      <c r="T2454" s="11">
        <f t="shared" si="155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6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7">
        <f t="shared" si="152"/>
        <v>1.5469999999999999</v>
      </c>
      <c r="P2455" s="9">
        <f t="shared" si="153"/>
        <v>69.268656716417908</v>
      </c>
      <c r="Q2455" t="s">
        <v>8336</v>
      </c>
      <c r="R2455" t="s">
        <v>8352</v>
      </c>
      <c r="S2455" s="11">
        <f t="shared" si="154"/>
        <v>42738.692233796297</v>
      </c>
      <c r="T2455" s="11">
        <f t="shared" si="155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7">
        <f t="shared" si="152"/>
        <v>1.0084571428571429</v>
      </c>
      <c r="P2456" s="9">
        <f t="shared" si="153"/>
        <v>271.50769230769231</v>
      </c>
      <c r="Q2456" t="s">
        <v>8336</v>
      </c>
      <c r="R2456" t="s">
        <v>8352</v>
      </c>
      <c r="S2456" s="11">
        <f t="shared" si="154"/>
        <v>42770.201481481476</v>
      </c>
      <c r="T2456" s="11">
        <f t="shared" si="155"/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6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7">
        <f t="shared" si="152"/>
        <v>1.82</v>
      </c>
      <c r="P2457" s="9">
        <f t="shared" si="153"/>
        <v>34.125</v>
      </c>
      <c r="Q2457" t="s">
        <v>8336</v>
      </c>
      <c r="R2457" t="s">
        <v>8352</v>
      </c>
      <c r="S2457" s="11">
        <f t="shared" si="154"/>
        <v>42452.781828703708</v>
      </c>
      <c r="T2457" s="11">
        <f t="shared" si="155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6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7">
        <f t="shared" si="152"/>
        <v>1.8086666666666666</v>
      </c>
      <c r="P2458" s="9">
        <f t="shared" si="153"/>
        <v>40.492537313432834</v>
      </c>
      <c r="Q2458" t="s">
        <v>8336</v>
      </c>
      <c r="R2458" t="s">
        <v>8352</v>
      </c>
      <c r="S2458" s="11">
        <f t="shared" si="154"/>
        <v>42761.961099537039</v>
      </c>
      <c r="T2458" s="11">
        <f t="shared" si="155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6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7">
        <f t="shared" si="152"/>
        <v>1.0230434782608695</v>
      </c>
      <c r="P2459" s="9">
        <f t="shared" si="153"/>
        <v>189.75806451612902</v>
      </c>
      <c r="Q2459" t="s">
        <v>8336</v>
      </c>
      <c r="R2459" t="s">
        <v>8352</v>
      </c>
      <c r="S2459" s="11">
        <f t="shared" si="154"/>
        <v>42423.602500000001</v>
      </c>
      <c r="T2459" s="11">
        <f t="shared" si="155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6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7">
        <f t="shared" si="152"/>
        <v>1.1017999999999999</v>
      </c>
      <c r="P2460" s="9">
        <f t="shared" si="153"/>
        <v>68.862499999999997</v>
      </c>
      <c r="Q2460" t="s">
        <v>8336</v>
      </c>
      <c r="R2460" t="s">
        <v>8352</v>
      </c>
      <c r="S2460" s="11">
        <f t="shared" si="154"/>
        <v>42495.871736111112</v>
      </c>
      <c r="T2460" s="11">
        <f t="shared" si="155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6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7">
        <f t="shared" si="152"/>
        <v>1.0225</v>
      </c>
      <c r="P2461" s="9">
        <f t="shared" si="153"/>
        <v>108.77659574468085</v>
      </c>
      <c r="Q2461" t="s">
        <v>8336</v>
      </c>
      <c r="R2461" t="s">
        <v>8352</v>
      </c>
      <c r="S2461" s="11">
        <f t="shared" si="154"/>
        <v>42407.637557870374</v>
      </c>
      <c r="T2461" s="11">
        <f t="shared" si="155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6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7">
        <f t="shared" si="152"/>
        <v>1.0078823529411765</v>
      </c>
      <c r="P2462" s="9">
        <f t="shared" si="153"/>
        <v>125.98529411764706</v>
      </c>
      <c r="Q2462" t="s">
        <v>8336</v>
      </c>
      <c r="R2462" t="s">
        <v>8352</v>
      </c>
      <c r="S2462" s="11">
        <f t="shared" si="154"/>
        <v>42704.187118055561</v>
      </c>
      <c r="T2462" s="11">
        <f t="shared" si="155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6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7">
        <f t="shared" si="152"/>
        <v>1.038</v>
      </c>
      <c r="P2463" s="9">
        <f t="shared" si="153"/>
        <v>90.523255813953483</v>
      </c>
      <c r="Q2463" t="s">
        <v>8325</v>
      </c>
      <c r="R2463" t="s">
        <v>8329</v>
      </c>
      <c r="S2463" s="11">
        <f t="shared" si="154"/>
        <v>40784.012696759259</v>
      </c>
      <c r="T2463" s="11">
        <f t="shared" si="155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6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7">
        <f t="shared" si="152"/>
        <v>1.1070833333333334</v>
      </c>
      <c r="P2464" s="9">
        <f t="shared" si="153"/>
        <v>28.880434782608695</v>
      </c>
      <c r="Q2464" t="s">
        <v>8325</v>
      </c>
      <c r="R2464" t="s">
        <v>8329</v>
      </c>
      <c r="S2464" s="11">
        <f t="shared" si="154"/>
        <v>41089.186296296299</v>
      </c>
      <c r="T2464" s="11">
        <f t="shared" si="155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6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7">
        <f t="shared" si="152"/>
        <v>1.1625000000000001</v>
      </c>
      <c r="P2465" s="9">
        <f t="shared" si="153"/>
        <v>31</v>
      </c>
      <c r="Q2465" t="s">
        <v>8325</v>
      </c>
      <c r="R2465" t="s">
        <v>8329</v>
      </c>
      <c r="S2465" s="11">
        <f t="shared" si="154"/>
        <v>41341.111400462964</v>
      </c>
      <c r="T2465" s="11">
        <f t="shared" si="155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7">
        <f t="shared" si="152"/>
        <v>1.111</v>
      </c>
      <c r="P2466" s="9">
        <f t="shared" si="153"/>
        <v>51.674418604651166</v>
      </c>
      <c r="Q2466" t="s">
        <v>8325</v>
      </c>
      <c r="R2466" t="s">
        <v>8329</v>
      </c>
      <c r="S2466" s="11">
        <f t="shared" si="154"/>
        <v>42248.90042824074</v>
      </c>
      <c r="T2466" s="11">
        <f t="shared" si="155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6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7">
        <f t="shared" si="152"/>
        <v>1.8014285714285714</v>
      </c>
      <c r="P2467" s="9">
        <f t="shared" si="153"/>
        <v>26.270833333333332</v>
      </c>
      <c r="Q2467" t="s">
        <v>8325</v>
      </c>
      <c r="R2467" t="s">
        <v>8329</v>
      </c>
      <c r="S2467" s="11">
        <f t="shared" si="154"/>
        <v>41145.719305555554</v>
      </c>
      <c r="T2467" s="11">
        <f t="shared" si="155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6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7">
        <f t="shared" si="152"/>
        <v>1</v>
      </c>
      <c r="P2468" s="9">
        <f t="shared" si="153"/>
        <v>48.07692307692308</v>
      </c>
      <c r="Q2468" t="s">
        <v>8325</v>
      </c>
      <c r="R2468" t="s">
        <v>8329</v>
      </c>
      <c r="S2468" s="11">
        <f t="shared" si="154"/>
        <v>41373.102465277778</v>
      </c>
      <c r="T2468" s="11">
        <f t="shared" si="155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6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7">
        <f t="shared" si="152"/>
        <v>1.1850000000000001</v>
      </c>
      <c r="P2469" s="9">
        <f t="shared" si="153"/>
        <v>27.558139534883722</v>
      </c>
      <c r="Q2469" t="s">
        <v>8325</v>
      </c>
      <c r="R2469" t="s">
        <v>8329</v>
      </c>
      <c r="S2469" s="11">
        <f t="shared" si="154"/>
        <v>41025.874201388891</v>
      </c>
      <c r="T2469" s="11">
        <f t="shared" si="155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6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7">
        <f t="shared" si="152"/>
        <v>1.0721700000000001</v>
      </c>
      <c r="P2470" s="9">
        <f t="shared" si="153"/>
        <v>36.97137931034483</v>
      </c>
      <c r="Q2470" t="s">
        <v>8325</v>
      </c>
      <c r="R2470" t="s">
        <v>8329</v>
      </c>
      <c r="S2470" s="11">
        <f t="shared" si="154"/>
        <v>41174.154178240737</v>
      </c>
      <c r="T2470" s="11">
        <f t="shared" si="155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6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7">
        <f t="shared" si="152"/>
        <v>1.1366666666666667</v>
      </c>
      <c r="P2471" s="9">
        <f t="shared" si="153"/>
        <v>29.021276595744681</v>
      </c>
      <c r="Q2471" t="s">
        <v>8325</v>
      </c>
      <c r="R2471" t="s">
        <v>8329</v>
      </c>
      <c r="S2471" s="11">
        <f t="shared" si="154"/>
        <v>40557.429733796293</v>
      </c>
      <c r="T2471" s="11">
        <f t="shared" si="155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6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7">
        <f t="shared" si="152"/>
        <v>1.0316400000000001</v>
      </c>
      <c r="P2472" s="9">
        <f t="shared" si="153"/>
        <v>28.65666666666667</v>
      </c>
      <c r="Q2472" t="s">
        <v>8325</v>
      </c>
      <c r="R2472" t="s">
        <v>8329</v>
      </c>
      <c r="S2472" s="11">
        <f t="shared" si="154"/>
        <v>41023.07471064815</v>
      </c>
      <c r="T2472" s="11">
        <f t="shared" si="155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6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7">
        <f t="shared" si="152"/>
        <v>1.28</v>
      </c>
      <c r="P2473" s="9">
        <f t="shared" si="153"/>
        <v>37.647058823529413</v>
      </c>
      <c r="Q2473" t="s">
        <v>8325</v>
      </c>
      <c r="R2473" t="s">
        <v>8329</v>
      </c>
      <c r="S2473" s="11">
        <f t="shared" si="154"/>
        <v>40893.992962962962</v>
      </c>
      <c r="T2473" s="11">
        <f t="shared" si="155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6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7">
        <f t="shared" si="152"/>
        <v>1.3576026666666667</v>
      </c>
      <c r="P2474" s="9">
        <f t="shared" si="153"/>
        <v>97.904038461538462</v>
      </c>
      <c r="Q2474" t="s">
        <v>8325</v>
      </c>
      <c r="R2474" t="s">
        <v>8329</v>
      </c>
      <c r="S2474" s="11">
        <f t="shared" si="154"/>
        <v>40354.11550925926</v>
      </c>
      <c r="T2474" s="11">
        <f t="shared" si="155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6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7">
        <f t="shared" si="152"/>
        <v>1</v>
      </c>
      <c r="P2475" s="9">
        <f t="shared" si="153"/>
        <v>42.553191489361701</v>
      </c>
      <c r="Q2475" t="s">
        <v>8325</v>
      </c>
      <c r="R2475" t="s">
        <v>8329</v>
      </c>
      <c r="S2475" s="11">
        <f t="shared" si="154"/>
        <v>41193.748483796298</v>
      </c>
      <c r="T2475" s="11">
        <f t="shared" si="155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7">
        <f t="shared" si="152"/>
        <v>1.0000360000000001</v>
      </c>
      <c r="P2476" s="9">
        <f t="shared" si="153"/>
        <v>131.58368421052631</v>
      </c>
      <c r="Q2476" t="s">
        <v>8325</v>
      </c>
      <c r="R2476" t="s">
        <v>8329</v>
      </c>
      <c r="S2476" s="11">
        <f t="shared" si="154"/>
        <v>40417.011296296296</v>
      </c>
      <c r="T2476" s="11">
        <f t="shared" si="155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6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7">
        <f t="shared" si="152"/>
        <v>1.0471999999999999</v>
      </c>
      <c r="P2477" s="9">
        <f t="shared" si="153"/>
        <v>32.320987654320987</v>
      </c>
      <c r="Q2477" t="s">
        <v>8325</v>
      </c>
      <c r="R2477" t="s">
        <v>8329</v>
      </c>
      <c r="S2477" s="11">
        <f t="shared" si="154"/>
        <v>40310.287673611114</v>
      </c>
      <c r="T2477" s="11">
        <f t="shared" si="155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6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7">
        <f t="shared" si="152"/>
        <v>1.050225</v>
      </c>
      <c r="P2478" s="9">
        <f t="shared" si="153"/>
        <v>61.103999999999999</v>
      </c>
      <c r="Q2478" t="s">
        <v>8325</v>
      </c>
      <c r="R2478" t="s">
        <v>8329</v>
      </c>
      <c r="S2478" s="11">
        <f t="shared" si="154"/>
        <v>41913.328356481477</v>
      </c>
      <c r="T2478" s="11">
        <f t="shared" si="155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6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7">
        <f t="shared" si="152"/>
        <v>1.7133333333333334</v>
      </c>
      <c r="P2479" s="9">
        <f t="shared" si="153"/>
        <v>31.341463414634145</v>
      </c>
      <c r="Q2479" t="s">
        <v>8325</v>
      </c>
      <c r="R2479" t="s">
        <v>8329</v>
      </c>
      <c r="S2479" s="11">
        <f t="shared" si="154"/>
        <v>41088.691493055558</v>
      </c>
      <c r="T2479" s="11">
        <f t="shared" si="155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6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7">
        <f t="shared" si="152"/>
        <v>1.2749999999999999</v>
      </c>
      <c r="P2480" s="9">
        <f t="shared" si="153"/>
        <v>129.1139240506329</v>
      </c>
      <c r="Q2480" t="s">
        <v>8325</v>
      </c>
      <c r="R2480" t="s">
        <v>8329</v>
      </c>
      <c r="S2480" s="11">
        <f t="shared" si="154"/>
        <v>41257.950381944444</v>
      </c>
      <c r="T2480" s="11">
        <f t="shared" si="155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6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7">
        <f t="shared" si="152"/>
        <v>1.3344333333333334</v>
      </c>
      <c r="P2481" s="9">
        <f t="shared" si="153"/>
        <v>25.020624999999999</v>
      </c>
      <c r="Q2481" t="s">
        <v>8325</v>
      </c>
      <c r="R2481" t="s">
        <v>8329</v>
      </c>
      <c r="S2481" s="11">
        <f t="shared" si="154"/>
        <v>41107.726782407408</v>
      </c>
      <c r="T2481" s="11">
        <f t="shared" si="155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6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7">
        <f t="shared" si="152"/>
        <v>1</v>
      </c>
      <c r="P2482" s="9">
        <f t="shared" si="153"/>
        <v>250</v>
      </c>
      <c r="Q2482" t="s">
        <v>8325</v>
      </c>
      <c r="R2482" t="s">
        <v>8329</v>
      </c>
      <c r="S2482" s="11">
        <f t="shared" si="154"/>
        <v>42227.936157407406</v>
      </c>
      <c r="T2482" s="11">
        <f t="shared" si="155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6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7">
        <f t="shared" si="152"/>
        <v>1.1291099999999998</v>
      </c>
      <c r="P2483" s="9">
        <f t="shared" si="153"/>
        <v>47.541473684210523</v>
      </c>
      <c r="Q2483" t="s">
        <v>8325</v>
      </c>
      <c r="R2483" t="s">
        <v>8329</v>
      </c>
      <c r="S2483" s="11">
        <f t="shared" si="154"/>
        <v>40999.645925925928</v>
      </c>
      <c r="T2483" s="11">
        <f t="shared" si="155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6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7">
        <f t="shared" si="152"/>
        <v>1.0009999999999999</v>
      </c>
      <c r="P2484" s="9">
        <f t="shared" si="153"/>
        <v>40.04</v>
      </c>
      <c r="Q2484" t="s">
        <v>8325</v>
      </c>
      <c r="R2484" t="s">
        <v>8329</v>
      </c>
      <c r="S2484" s="11">
        <f t="shared" si="154"/>
        <v>40711.782210648147</v>
      </c>
      <c r="T2484" s="11">
        <f t="shared" si="155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6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7">
        <f t="shared" si="152"/>
        <v>1.1372727272727272</v>
      </c>
      <c r="P2485" s="9">
        <f t="shared" si="153"/>
        <v>65.84210526315789</v>
      </c>
      <c r="Q2485" t="s">
        <v>8325</v>
      </c>
      <c r="R2485" t="s">
        <v>8329</v>
      </c>
      <c r="S2485" s="11">
        <f t="shared" si="154"/>
        <v>40970.750034722223</v>
      </c>
      <c r="T2485" s="11">
        <f t="shared" si="155"/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7">
        <f t="shared" si="152"/>
        <v>1.1931742857142855</v>
      </c>
      <c r="P2486" s="9">
        <f t="shared" si="153"/>
        <v>46.401222222222216</v>
      </c>
      <c r="Q2486" t="s">
        <v>8325</v>
      </c>
      <c r="R2486" t="s">
        <v>8329</v>
      </c>
      <c r="S2486" s="11">
        <f t="shared" si="154"/>
        <v>40771.916701388887</v>
      </c>
      <c r="T2486" s="11">
        <f t="shared" si="155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6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7">
        <f t="shared" si="152"/>
        <v>1.0325</v>
      </c>
      <c r="P2487" s="9">
        <f t="shared" si="153"/>
        <v>50.365853658536587</v>
      </c>
      <c r="Q2487" t="s">
        <v>8325</v>
      </c>
      <c r="R2487" t="s">
        <v>8329</v>
      </c>
      <c r="S2487" s="11">
        <f t="shared" si="154"/>
        <v>40793.998599537037</v>
      </c>
      <c r="T2487" s="11">
        <f t="shared" si="155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6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7">
        <f t="shared" si="152"/>
        <v>2.6566666666666667</v>
      </c>
      <c r="P2488" s="9">
        <f t="shared" si="153"/>
        <v>26.566666666666666</v>
      </c>
      <c r="Q2488" t="s">
        <v>8325</v>
      </c>
      <c r="R2488" t="s">
        <v>8329</v>
      </c>
      <c r="S2488" s="11">
        <f t="shared" si="154"/>
        <v>40991.708055555559</v>
      </c>
      <c r="T2488" s="11">
        <f t="shared" si="155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6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7">
        <f t="shared" si="152"/>
        <v>1.0005066666666667</v>
      </c>
      <c r="P2489" s="9">
        <f t="shared" si="153"/>
        <v>39.493684210526318</v>
      </c>
      <c r="Q2489" t="s">
        <v>8325</v>
      </c>
      <c r="R2489" t="s">
        <v>8329</v>
      </c>
      <c r="S2489" s="11">
        <f t="shared" si="154"/>
        <v>41026.083298611113</v>
      </c>
      <c r="T2489" s="11">
        <f t="shared" si="155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6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7">
        <f t="shared" si="152"/>
        <v>1.0669999999999999</v>
      </c>
      <c r="P2490" s="9">
        <f t="shared" si="153"/>
        <v>49.246153846153845</v>
      </c>
      <c r="Q2490" t="s">
        <v>8325</v>
      </c>
      <c r="R2490" t="s">
        <v>8329</v>
      </c>
      <c r="S2490" s="11">
        <f t="shared" si="154"/>
        <v>40833.633194444446</v>
      </c>
      <c r="T2490" s="11">
        <f t="shared" si="155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6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7">
        <f t="shared" si="152"/>
        <v>1.3367142857142857</v>
      </c>
      <c r="P2491" s="9">
        <f t="shared" si="153"/>
        <v>62.38</v>
      </c>
      <c r="Q2491" t="s">
        <v>8325</v>
      </c>
      <c r="R2491" t="s">
        <v>8329</v>
      </c>
      <c r="S2491" s="11">
        <f t="shared" si="154"/>
        <v>41373.690266203703</v>
      </c>
      <c r="T2491" s="11">
        <f t="shared" si="155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6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7">
        <f t="shared" si="152"/>
        <v>1.214</v>
      </c>
      <c r="P2492" s="9">
        <f t="shared" si="153"/>
        <v>37.9375</v>
      </c>
      <c r="Q2492" t="s">
        <v>8325</v>
      </c>
      <c r="R2492" t="s">
        <v>8329</v>
      </c>
      <c r="S2492" s="11">
        <f t="shared" si="154"/>
        <v>41023.227731481478</v>
      </c>
      <c r="T2492" s="11">
        <f t="shared" si="155"/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6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7">
        <f t="shared" si="152"/>
        <v>1.032</v>
      </c>
      <c r="P2493" s="9">
        <f t="shared" si="153"/>
        <v>51.6</v>
      </c>
      <c r="Q2493" t="s">
        <v>8325</v>
      </c>
      <c r="R2493" t="s">
        <v>8329</v>
      </c>
      <c r="S2493" s="11">
        <f t="shared" si="154"/>
        <v>40542.839282407411</v>
      </c>
      <c r="T2493" s="11">
        <f t="shared" si="155"/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6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7">
        <f t="shared" si="152"/>
        <v>1.25</v>
      </c>
      <c r="P2494" s="9">
        <f t="shared" si="153"/>
        <v>27.777777777777779</v>
      </c>
      <c r="Q2494" t="s">
        <v>8325</v>
      </c>
      <c r="R2494" t="s">
        <v>8329</v>
      </c>
      <c r="S2494" s="11">
        <f t="shared" si="154"/>
        <v>41024.985972222225</v>
      </c>
      <c r="T2494" s="11">
        <f t="shared" si="155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6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7">
        <f t="shared" si="152"/>
        <v>1.2869999999999999</v>
      </c>
      <c r="P2495" s="9">
        <f t="shared" si="153"/>
        <v>99.382239382239376</v>
      </c>
      <c r="Q2495" t="s">
        <v>8325</v>
      </c>
      <c r="R2495" t="s">
        <v>8329</v>
      </c>
      <c r="S2495" s="11">
        <f t="shared" si="154"/>
        <v>41348.168287037035</v>
      </c>
      <c r="T2495" s="11">
        <f t="shared" si="155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7">
        <f t="shared" si="152"/>
        <v>1.0100533333333332</v>
      </c>
      <c r="P2496" s="9">
        <f t="shared" si="153"/>
        <v>38.848205128205123</v>
      </c>
      <c r="Q2496" t="s">
        <v>8325</v>
      </c>
      <c r="R2496" t="s">
        <v>8329</v>
      </c>
      <c r="S2496" s="11">
        <f t="shared" si="154"/>
        <v>41022.645185185182</v>
      </c>
      <c r="T2496" s="11">
        <f t="shared" si="155"/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6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7">
        <f t="shared" si="152"/>
        <v>1.2753666666666665</v>
      </c>
      <c r="P2497" s="9">
        <f t="shared" si="153"/>
        <v>45.548809523809524</v>
      </c>
      <c r="Q2497" t="s">
        <v>8325</v>
      </c>
      <c r="R2497" t="s">
        <v>8329</v>
      </c>
      <c r="S2497" s="11">
        <f t="shared" si="154"/>
        <v>41036.946469907409</v>
      </c>
      <c r="T2497" s="11">
        <f t="shared" si="155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6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7">
        <f t="shared" si="152"/>
        <v>1</v>
      </c>
      <c r="P2498" s="9">
        <f t="shared" si="153"/>
        <v>600</v>
      </c>
      <c r="Q2498" t="s">
        <v>8325</v>
      </c>
      <c r="R2498" t="s">
        <v>8329</v>
      </c>
      <c r="S2498" s="11">
        <f t="shared" si="154"/>
        <v>41327.996435185189</v>
      </c>
      <c r="T2498" s="11">
        <f t="shared" si="155"/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6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7">
        <f t="shared" ref="O2499:O2562" si="156">E2499/D2499</f>
        <v>1.127715</v>
      </c>
      <c r="P2499" s="9">
        <f t="shared" ref="P2499:P2562" si="157">E2499/L2499</f>
        <v>80.551071428571419</v>
      </c>
      <c r="Q2499" t="s">
        <v>8325</v>
      </c>
      <c r="R2499" t="s">
        <v>8329</v>
      </c>
      <c r="S2499" s="11">
        <f t="shared" ref="S2499:S2562" si="158">(((J2499/60)/60)/24)+DATE(1970,1,1)</f>
        <v>40730.878912037035</v>
      </c>
      <c r="T2499" s="11">
        <f t="shared" ref="T2499:T2562" si="159">(((I2499/60)/60)/24)+DATE(1970,1,1)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6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7">
        <f t="shared" si="156"/>
        <v>1.056</v>
      </c>
      <c r="P2500" s="9">
        <f t="shared" si="157"/>
        <v>52.8</v>
      </c>
      <c r="Q2500" t="s">
        <v>8325</v>
      </c>
      <c r="R2500" t="s">
        <v>8329</v>
      </c>
      <c r="S2500" s="11">
        <f t="shared" si="158"/>
        <v>42017.967442129629</v>
      </c>
      <c r="T2500" s="11">
        <f t="shared" si="159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6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7">
        <f t="shared" si="156"/>
        <v>2.0262500000000001</v>
      </c>
      <c r="P2501" s="9">
        <f t="shared" si="157"/>
        <v>47.676470588235297</v>
      </c>
      <c r="Q2501" t="s">
        <v>8325</v>
      </c>
      <c r="R2501" t="s">
        <v>8329</v>
      </c>
      <c r="S2501" s="11">
        <f t="shared" si="158"/>
        <v>41226.648576388885</v>
      </c>
      <c r="T2501" s="11">
        <f t="shared" si="159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6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7">
        <f t="shared" si="156"/>
        <v>1.1333333333333333</v>
      </c>
      <c r="P2502" s="9">
        <f t="shared" si="157"/>
        <v>23.448275862068964</v>
      </c>
      <c r="Q2502" t="s">
        <v>8325</v>
      </c>
      <c r="R2502" t="s">
        <v>8329</v>
      </c>
      <c r="S2502" s="11">
        <f t="shared" si="158"/>
        <v>41053.772858796299</v>
      </c>
      <c r="T2502" s="11">
        <f t="shared" si="159"/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6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7">
        <f t="shared" si="156"/>
        <v>2.5545454545454545E-2</v>
      </c>
      <c r="P2503" s="9">
        <f t="shared" si="157"/>
        <v>40.142857142857146</v>
      </c>
      <c r="Q2503" t="s">
        <v>8336</v>
      </c>
      <c r="R2503" t="s">
        <v>8353</v>
      </c>
      <c r="S2503" s="11">
        <f t="shared" si="158"/>
        <v>42244.776666666665</v>
      </c>
      <c r="T2503" s="11">
        <f t="shared" si="159"/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6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7">
        <f t="shared" si="156"/>
        <v>7.8181818181818181E-4</v>
      </c>
      <c r="P2504" s="9">
        <f t="shared" si="157"/>
        <v>17.2</v>
      </c>
      <c r="Q2504" t="s">
        <v>8336</v>
      </c>
      <c r="R2504" t="s">
        <v>8353</v>
      </c>
      <c r="S2504" s="11">
        <f t="shared" si="158"/>
        <v>41858.825439814813</v>
      </c>
      <c r="T2504" s="11">
        <f t="shared" si="159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6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7">
        <f t="shared" si="156"/>
        <v>0</v>
      </c>
      <c r="P2505" s="9" t="e">
        <f t="shared" si="157"/>
        <v>#DIV/0!</v>
      </c>
      <c r="Q2505" t="s">
        <v>8336</v>
      </c>
      <c r="R2505" t="s">
        <v>8353</v>
      </c>
      <c r="S2505" s="11">
        <f t="shared" si="158"/>
        <v>42498.899398148147</v>
      </c>
      <c r="T2505" s="11">
        <f t="shared" si="159"/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7">
        <f t="shared" si="156"/>
        <v>0</v>
      </c>
      <c r="P2506" s="9" t="e">
        <f t="shared" si="157"/>
        <v>#DIV/0!</v>
      </c>
      <c r="Q2506" t="s">
        <v>8336</v>
      </c>
      <c r="R2506" t="s">
        <v>8353</v>
      </c>
      <c r="S2506" s="11">
        <f t="shared" si="158"/>
        <v>41928.015439814815</v>
      </c>
      <c r="T2506" s="11">
        <f t="shared" si="159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6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7">
        <f t="shared" si="156"/>
        <v>0</v>
      </c>
      <c r="P2507" s="9" t="e">
        <f t="shared" si="157"/>
        <v>#DIV/0!</v>
      </c>
      <c r="Q2507" t="s">
        <v>8336</v>
      </c>
      <c r="R2507" t="s">
        <v>8353</v>
      </c>
      <c r="S2507" s="11">
        <f t="shared" si="158"/>
        <v>42047.05574074074</v>
      </c>
      <c r="T2507" s="11">
        <f t="shared" si="159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6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7">
        <f t="shared" si="156"/>
        <v>6.0000000000000001E-3</v>
      </c>
      <c r="P2508" s="9">
        <f t="shared" si="157"/>
        <v>15</v>
      </c>
      <c r="Q2508" t="s">
        <v>8336</v>
      </c>
      <c r="R2508" t="s">
        <v>8353</v>
      </c>
      <c r="S2508" s="11">
        <f t="shared" si="158"/>
        <v>42258.297094907408</v>
      </c>
      <c r="T2508" s="11">
        <f t="shared" si="159"/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6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7">
        <f t="shared" si="156"/>
        <v>0</v>
      </c>
      <c r="P2509" s="9" t="e">
        <f t="shared" si="157"/>
        <v>#DIV/0!</v>
      </c>
      <c r="Q2509" t="s">
        <v>8336</v>
      </c>
      <c r="R2509" t="s">
        <v>8353</v>
      </c>
      <c r="S2509" s="11">
        <f t="shared" si="158"/>
        <v>42105.072962962964</v>
      </c>
      <c r="T2509" s="11">
        <f t="shared" si="159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6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7">
        <f t="shared" si="156"/>
        <v>0</v>
      </c>
      <c r="P2510" s="9" t="e">
        <f t="shared" si="157"/>
        <v>#DIV/0!</v>
      </c>
      <c r="Q2510" t="s">
        <v>8336</v>
      </c>
      <c r="R2510" t="s">
        <v>8353</v>
      </c>
      <c r="S2510" s="11">
        <f t="shared" si="158"/>
        <v>41835.951782407406</v>
      </c>
      <c r="T2510" s="11">
        <f t="shared" si="159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6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7">
        <f t="shared" si="156"/>
        <v>1.0526315789473684E-2</v>
      </c>
      <c r="P2511" s="9">
        <f t="shared" si="157"/>
        <v>35.714285714285715</v>
      </c>
      <c r="Q2511" t="s">
        <v>8336</v>
      </c>
      <c r="R2511" t="s">
        <v>8353</v>
      </c>
      <c r="S2511" s="11">
        <f t="shared" si="158"/>
        <v>42058.809594907405</v>
      </c>
      <c r="T2511" s="11">
        <f t="shared" si="159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6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7">
        <f t="shared" si="156"/>
        <v>1.5E-3</v>
      </c>
      <c r="P2512" s="9">
        <f t="shared" si="157"/>
        <v>37.5</v>
      </c>
      <c r="Q2512" t="s">
        <v>8336</v>
      </c>
      <c r="R2512" t="s">
        <v>8353</v>
      </c>
      <c r="S2512" s="11">
        <f t="shared" si="158"/>
        <v>42078.997361111105</v>
      </c>
      <c r="T2512" s="11">
        <f t="shared" si="159"/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6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7">
        <f t="shared" si="156"/>
        <v>0</v>
      </c>
      <c r="P2513" s="9" t="e">
        <f t="shared" si="157"/>
        <v>#DIV/0!</v>
      </c>
      <c r="Q2513" t="s">
        <v>8336</v>
      </c>
      <c r="R2513" t="s">
        <v>8353</v>
      </c>
      <c r="S2513" s="11">
        <f t="shared" si="158"/>
        <v>42371.446909722217</v>
      </c>
      <c r="T2513" s="11">
        <f t="shared" si="159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6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7">
        <f t="shared" si="156"/>
        <v>0</v>
      </c>
      <c r="P2514" s="9" t="e">
        <f t="shared" si="157"/>
        <v>#DIV/0!</v>
      </c>
      <c r="Q2514" t="s">
        <v>8336</v>
      </c>
      <c r="R2514" t="s">
        <v>8353</v>
      </c>
      <c r="S2514" s="11">
        <f t="shared" si="158"/>
        <v>41971.876863425925</v>
      </c>
      <c r="T2514" s="11">
        <f t="shared" si="159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6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7">
        <f t="shared" si="156"/>
        <v>0</v>
      </c>
      <c r="P2515" s="9" t="e">
        <f t="shared" si="157"/>
        <v>#DIV/0!</v>
      </c>
      <c r="Q2515" t="s">
        <v>8336</v>
      </c>
      <c r="R2515" t="s">
        <v>8353</v>
      </c>
      <c r="S2515" s="11">
        <f t="shared" si="158"/>
        <v>42732.00681712963</v>
      </c>
      <c r="T2515" s="11">
        <f t="shared" si="159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7">
        <f t="shared" si="156"/>
        <v>1.7500000000000002E-2</v>
      </c>
      <c r="P2516" s="9">
        <f t="shared" si="157"/>
        <v>52.5</v>
      </c>
      <c r="Q2516" t="s">
        <v>8336</v>
      </c>
      <c r="R2516" t="s">
        <v>8353</v>
      </c>
      <c r="S2516" s="11">
        <f t="shared" si="158"/>
        <v>41854.389780092592</v>
      </c>
      <c r="T2516" s="11">
        <f t="shared" si="159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6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7">
        <f t="shared" si="156"/>
        <v>0.186</v>
      </c>
      <c r="P2517" s="9">
        <f t="shared" si="157"/>
        <v>77.5</v>
      </c>
      <c r="Q2517" t="s">
        <v>8336</v>
      </c>
      <c r="R2517" t="s">
        <v>8353</v>
      </c>
      <c r="S2517" s="11">
        <f t="shared" si="158"/>
        <v>42027.839733796296</v>
      </c>
      <c r="T2517" s="11">
        <f t="shared" si="159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6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7">
        <f t="shared" si="156"/>
        <v>0</v>
      </c>
      <c r="P2518" s="9" t="e">
        <f t="shared" si="157"/>
        <v>#DIV/0!</v>
      </c>
      <c r="Q2518" t="s">
        <v>8336</v>
      </c>
      <c r="R2518" t="s">
        <v>8353</v>
      </c>
      <c r="S2518" s="11">
        <f t="shared" si="158"/>
        <v>41942.653379629628</v>
      </c>
      <c r="T2518" s="11">
        <f t="shared" si="159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6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7">
        <f t="shared" si="156"/>
        <v>9.8166666666666666E-2</v>
      </c>
      <c r="P2519" s="9">
        <f t="shared" si="157"/>
        <v>53.545454545454547</v>
      </c>
      <c r="Q2519" t="s">
        <v>8336</v>
      </c>
      <c r="R2519" t="s">
        <v>8353</v>
      </c>
      <c r="S2519" s="11">
        <f t="shared" si="158"/>
        <v>42052.802430555559</v>
      </c>
      <c r="T2519" s="11">
        <f t="shared" si="159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6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7">
        <f t="shared" si="156"/>
        <v>0</v>
      </c>
      <c r="P2520" s="9" t="e">
        <f t="shared" si="157"/>
        <v>#DIV/0!</v>
      </c>
      <c r="Q2520" t="s">
        <v>8336</v>
      </c>
      <c r="R2520" t="s">
        <v>8353</v>
      </c>
      <c r="S2520" s="11">
        <f t="shared" si="158"/>
        <v>41926.680879629632</v>
      </c>
      <c r="T2520" s="11">
        <f t="shared" si="159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6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7">
        <f t="shared" si="156"/>
        <v>4.3333333333333331E-4</v>
      </c>
      <c r="P2521" s="9">
        <f t="shared" si="157"/>
        <v>16.25</v>
      </c>
      <c r="Q2521" t="s">
        <v>8336</v>
      </c>
      <c r="R2521" t="s">
        <v>8353</v>
      </c>
      <c r="S2521" s="11">
        <f t="shared" si="158"/>
        <v>41809.155138888891</v>
      </c>
      <c r="T2521" s="11">
        <f t="shared" si="159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6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7">
        <f t="shared" si="156"/>
        <v>0</v>
      </c>
      <c r="P2522" s="9" t="e">
        <f t="shared" si="157"/>
        <v>#DIV/0!</v>
      </c>
      <c r="Q2522" t="s">
        <v>8336</v>
      </c>
      <c r="R2522" t="s">
        <v>8353</v>
      </c>
      <c r="S2522" s="11">
        <f t="shared" si="158"/>
        <v>42612.600520833337</v>
      </c>
      <c r="T2522" s="11">
        <f t="shared" si="159"/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6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7">
        <f t="shared" si="156"/>
        <v>1.0948792000000001</v>
      </c>
      <c r="P2523" s="9">
        <f t="shared" si="157"/>
        <v>103.68174242424243</v>
      </c>
      <c r="Q2523" t="s">
        <v>8325</v>
      </c>
      <c r="R2523" t="s">
        <v>8354</v>
      </c>
      <c r="S2523" s="11">
        <f t="shared" si="158"/>
        <v>42269.967835648145</v>
      </c>
      <c r="T2523" s="11">
        <f t="shared" si="159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6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7">
        <f t="shared" si="156"/>
        <v>1</v>
      </c>
      <c r="P2524" s="9">
        <f t="shared" si="157"/>
        <v>185.18518518518519</v>
      </c>
      <c r="Q2524" t="s">
        <v>8325</v>
      </c>
      <c r="R2524" t="s">
        <v>8354</v>
      </c>
      <c r="S2524" s="11">
        <f t="shared" si="158"/>
        <v>42460.573611111111</v>
      </c>
      <c r="T2524" s="11">
        <f t="shared" si="159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6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7">
        <f t="shared" si="156"/>
        <v>1.5644444444444445</v>
      </c>
      <c r="P2525" s="9">
        <f t="shared" si="157"/>
        <v>54.153846153846153</v>
      </c>
      <c r="Q2525" t="s">
        <v>8325</v>
      </c>
      <c r="R2525" t="s">
        <v>8354</v>
      </c>
      <c r="S2525" s="11">
        <f t="shared" si="158"/>
        <v>41930.975601851853</v>
      </c>
      <c r="T2525" s="11">
        <f t="shared" si="159"/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7">
        <f t="shared" si="156"/>
        <v>1.016</v>
      </c>
      <c r="P2526" s="9">
        <f t="shared" si="157"/>
        <v>177.2093023255814</v>
      </c>
      <c r="Q2526" t="s">
        <v>8325</v>
      </c>
      <c r="R2526" t="s">
        <v>8354</v>
      </c>
      <c r="S2526" s="11">
        <f t="shared" si="158"/>
        <v>41961.807372685187</v>
      </c>
      <c r="T2526" s="11">
        <f t="shared" si="159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6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7">
        <f t="shared" si="156"/>
        <v>1.00325</v>
      </c>
      <c r="P2527" s="9">
        <f t="shared" si="157"/>
        <v>100.325</v>
      </c>
      <c r="Q2527" t="s">
        <v>8325</v>
      </c>
      <c r="R2527" t="s">
        <v>8354</v>
      </c>
      <c r="S2527" s="11">
        <f t="shared" si="158"/>
        <v>41058.844571759262</v>
      </c>
      <c r="T2527" s="11">
        <f t="shared" si="159"/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6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7">
        <f t="shared" si="156"/>
        <v>1.1294999999999999</v>
      </c>
      <c r="P2528" s="9">
        <f t="shared" si="157"/>
        <v>136.90909090909091</v>
      </c>
      <c r="Q2528" t="s">
        <v>8325</v>
      </c>
      <c r="R2528" t="s">
        <v>8354</v>
      </c>
      <c r="S2528" s="11">
        <f t="shared" si="158"/>
        <v>41953.091134259259</v>
      </c>
      <c r="T2528" s="11">
        <f t="shared" si="159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6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7">
        <f t="shared" si="156"/>
        <v>1.02125</v>
      </c>
      <c r="P2529" s="9">
        <f t="shared" si="157"/>
        <v>57.535211267605632</v>
      </c>
      <c r="Q2529" t="s">
        <v>8325</v>
      </c>
      <c r="R2529" t="s">
        <v>8354</v>
      </c>
      <c r="S2529" s="11">
        <f t="shared" si="158"/>
        <v>41546.75105324074</v>
      </c>
      <c r="T2529" s="11">
        <f t="shared" si="159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6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7">
        <f t="shared" si="156"/>
        <v>1.0724974999999999</v>
      </c>
      <c r="P2530" s="9">
        <f t="shared" si="157"/>
        <v>52.962839506172834</v>
      </c>
      <c r="Q2530" t="s">
        <v>8325</v>
      </c>
      <c r="R2530" t="s">
        <v>8354</v>
      </c>
      <c r="S2530" s="11">
        <f t="shared" si="158"/>
        <v>42217.834525462968</v>
      </c>
      <c r="T2530" s="11">
        <f t="shared" si="159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6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7">
        <f t="shared" si="156"/>
        <v>1.0428333333333333</v>
      </c>
      <c r="P2531" s="9">
        <f t="shared" si="157"/>
        <v>82.328947368421055</v>
      </c>
      <c r="Q2531" t="s">
        <v>8325</v>
      </c>
      <c r="R2531" t="s">
        <v>8354</v>
      </c>
      <c r="S2531" s="11">
        <f t="shared" si="158"/>
        <v>40948.080729166664</v>
      </c>
      <c r="T2531" s="11">
        <f t="shared" si="159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6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7">
        <f t="shared" si="156"/>
        <v>1</v>
      </c>
      <c r="P2532" s="9">
        <f t="shared" si="157"/>
        <v>135.41666666666666</v>
      </c>
      <c r="Q2532" t="s">
        <v>8325</v>
      </c>
      <c r="R2532" t="s">
        <v>8354</v>
      </c>
      <c r="S2532" s="11">
        <f t="shared" si="158"/>
        <v>42081.864641203705</v>
      </c>
      <c r="T2532" s="11">
        <f t="shared" si="159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6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7">
        <f t="shared" si="156"/>
        <v>1.004</v>
      </c>
      <c r="P2533" s="9">
        <f t="shared" si="157"/>
        <v>74.06557377049181</v>
      </c>
      <c r="Q2533" t="s">
        <v>8325</v>
      </c>
      <c r="R2533" t="s">
        <v>8354</v>
      </c>
      <c r="S2533" s="11">
        <f t="shared" si="158"/>
        <v>42208.680023148147</v>
      </c>
      <c r="T2533" s="11">
        <f t="shared" si="159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6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7">
        <f t="shared" si="156"/>
        <v>1.26125</v>
      </c>
      <c r="P2534" s="9">
        <f t="shared" si="157"/>
        <v>84.083333333333329</v>
      </c>
      <c r="Q2534" t="s">
        <v>8325</v>
      </c>
      <c r="R2534" t="s">
        <v>8354</v>
      </c>
      <c r="S2534" s="11">
        <f t="shared" si="158"/>
        <v>41107.849143518521</v>
      </c>
      <c r="T2534" s="11">
        <f t="shared" si="159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6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7">
        <f t="shared" si="156"/>
        <v>1.1066666666666667</v>
      </c>
      <c r="P2535" s="9">
        <f t="shared" si="157"/>
        <v>61.029411764705884</v>
      </c>
      <c r="Q2535" t="s">
        <v>8325</v>
      </c>
      <c r="R2535" t="s">
        <v>8354</v>
      </c>
      <c r="S2535" s="11">
        <f t="shared" si="158"/>
        <v>41304.751284722224</v>
      </c>
      <c r="T2535" s="11">
        <f t="shared" si="159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7">
        <f t="shared" si="156"/>
        <v>1.05</v>
      </c>
      <c r="P2536" s="9">
        <f t="shared" si="157"/>
        <v>150</v>
      </c>
      <c r="Q2536" t="s">
        <v>8325</v>
      </c>
      <c r="R2536" t="s">
        <v>8354</v>
      </c>
      <c r="S2536" s="11">
        <f t="shared" si="158"/>
        <v>40127.700370370374</v>
      </c>
      <c r="T2536" s="11">
        <f t="shared" si="159"/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6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7">
        <f t="shared" si="156"/>
        <v>1.03775</v>
      </c>
      <c r="P2537" s="9">
        <f t="shared" si="157"/>
        <v>266.08974358974359</v>
      </c>
      <c r="Q2537" t="s">
        <v>8325</v>
      </c>
      <c r="R2537" t="s">
        <v>8354</v>
      </c>
      <c r="S2537" s="11">
        <f t="shared" si="158"/>
        <v>41943.791030092594</v>
      </c>
      <c r="T2537" s="11">
        <f t="shared" si="159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6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7">
        <f t="shared" si="156"/>
        <v>1.1599999999999999</v>
      </c>
      <c r="P2538" s="9">
        <f t="shared" si="157"/>
        <v>7.25</v>
      </c>
      <c r="Q2538" t="s">
        <v>8325</v>
      </c>
      <c r="R2538" t="s">
        <v>8354</v>
      </c>
      <c r="S2538" s="11">
        <f t="shared" si="158"/>
        <v>41464.106087962966</v>
      </c>
      <c r="T2538" s="11">
        <f t="shared" si="159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6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7">
        <f t="shared" si="156"/>
        <v>1.1000000000000001</v>
      </c>
      <c r="P2539" s="9">
        <f t="shared" si="157"/>
        <v>100</v>
      </c>
      <c r="Q2539" t="s">
        <v>8325</v>
      </c>
      <c r="R2539" t="s">
        <v>8354</v>
      </c>
      <c r="S2539" s="11">
        <f t="shared" si="158"/>
        <v>40696.648784722223</v>
      </c>
      <c r="T2539" s="11">
        <f t="shared" si="159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6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7">
        <f t="shared" si="156"/>
        <v>1.130176111111111</v>
      </c>
      <c r="P2540" s="9">
        <f t="shared" si="157"/>
        <v>109.96308108108107</v>
      </c>
      <c r="Q2540" t="s">
        <v>8325</v>
      </c>
      <c r="R2540" t="s">
        <v>8354</v>
      </c>
      <c r="S2540" s="11">
        <f t="shared" si="158"/>
        <v>41298.509965277779</v>
      </c>
      <c r="T2540" s="11">
        <f t="shared" si="159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6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7">
        <f t="shared" si="156"/>
        <v>1.0024999999999999</v>
      </c>
      <c r="P2541" s="9">
        <f t="shared" si="157"/>
        <v>169.91525423728814</v>
      </c>
      <c r="Q2541" t="s">
        <v>8325</v>
      </c>
      <c r="R2541" t="s">
        <v>8354</v>
      </c>
      <c r="S2541" s="11">
        <f t="shared" si="158"/>
        <v>41977.902222222227</v>
      </c>
      <c r="T2541" s="11">
        <f t="shared" si="159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6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7">
        <f t="shared" si="156"/>
        <v>1.034</v>
      </c>
      <c r="P2542" s="9">
        <f t="shared" si="157"/>
        <v>95.740740740740748</v>
      </c>
      <c r="Q2542" t="s">
        <v>8325</v>
      </c>
      <c r="R2542" t="s">
        <v>8354</v>
      </c>
      <c r="S2542" s="11">
        <f t="shared" si="158"/>
        <v>40785.675011574072</v>
      </c>
      <c r="T2542" s="11">
        <f t="shared" si="159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6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7">
        <f t="shared" si="156"/>
        <v>1.0702857142857143</v>
      </c>
      <c r="P2543" s="9">
        <f t="shared" si="157"/>
        <v>59.460317460317462</v>
      </c>
      <c r="Q2543" t="s">
        <v>8325</v>
      </c>
      <c r="R2543" t="s">
        <v>8354</v>
      </c>
      <c r="S2543" s="11">
        <f t="shared" si="158"/>
        <v>41483.449282407404</v>
      </c>
      <c r="T2543" s="11">
        <f t="shared" si="159"/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6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7">
        <f t="shared" si="156"/>
        <v>1.0357142857142858</v>
      </c>
      <c r="P2544" s="9">
        <f t="shared" si="157"/>
        <v>55.769230769230766</v>
      </c>
      <c r="Q2544" t="s">
        <v>8325</v>
      </c>
      <c r="R2544" t="s">
        <v>8354</v>
      </c>
      <c r="S2544" s="11">
        <f t="shared" si="158"/>
        <v>41509.426585648151</v>
      </c>
      <c r="T2544" s="11">
        <f t="shared" si="159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6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7">
        <f t="shared" si="156"/>
        <v>1.5640000000000001</v>
      </c>
      <c r="P2545" s="9">
        <f t="shared" si="157"/>
        <v>30.076923076923077</v>
      </c>
      <c r="Q2545" t="s">
        <v>8325</v>
      </c>
      <c r="R2545" t="s">
        <v>8354</v>
      </c>
      <c r="S2545" s="11">
        <f t="shared" si="158"/>
        <v>40514.107615740737</v>
      </c>
      <c r="T2545" s="11">
        <f t="shared" si="159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7">
        <f t="shared" si="156"/>
        <v>1.0082</v>
      </c>
      <c r="P2546" s="9">
        <f t="shared" si="157"/>
        <v>88.438596491228068</v>
      </c>
      <c r="Q2546" t="s">
        <v>8325</v>
      </c>
      <c r="R2546" t="s">
        <v>8354</v>
      </c>
      <c r="S2546" s="11">
        <f t="shared" si="158"/>
        <v>41068.520474537036</v>
      </c>
      <c r="T2546" s="11">
        <f t="shared" si="159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6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7">
        <f t="shared" si="156"/>
        <v>1.9530000000000001</v>
      </c>
      <c r="P2547" s="9">
        <f t="shared" si="157"/>
        <v>64.032786885245898</v>
      </c>
      <c r="Q2547" t="s">
        <v>8325</v>
      </c>
      <c r="R2547" t="s">
        <v>8354</v>
      </c>
      <c r="S2547" s="11">
        <f t="shared" si="158"/>
        <v>42027.13817129629</v>
      </c>
      <c r="T2547" s="11">
        <f t="shared" si="159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6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7">
        <f t="shared" si="156"/>
        <v>1.1171428571428572</v>
      </c>
      <c r="P2548" s="9">
        <f t="shared" si="157"/>
        <v>60.153846153846153</v>
      </c>
      <c r="Q2548" t="s">
        <v>8325</v>
      </c>
      <c r="R2548" t="s">
        <v>8354</v>
      </c>
      <c r="S2548" s="11">
        <f t="shared" si="158"/>
        <v>41524.858553240738</v>
      </c>
      <c r="T2548" s="11">
        <f t="shared" si="159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6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7">
        <f t="shared" si="156"/>
        <v>1.1985454545454546</v>
      </c>
      <c r="P2549" s="9">
        <f t="shared" si="157"/>
        <v>49.194029850746269</v>
      </c>
      <c r="Q2549" t="s">
        <v>8325</v>
      </c>
      <c r="R2549" t="s">
        <v>8354</v>
      </c>
      <c r="S2549" s="11">
        <f t="shared" si="158"/>
        <v>40973.773182870369</v>
      </c>
      <c r="T2549" s="11">
        <f t="shared" si="159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6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7">
        <f t="shared" si="156"/>
        <v>1.0185</v>
      </c>
      <c r="P2550" s="9">
        <f t="shared" si="157"/>
        <v>165.16216216216216</v>
      </c>
      <c r="Q2550" t="s">
        <v>8325</v>
      </c>
      <c r="R2550" t="s">
        <v>8354</v>
      </c>
      <c r="S2550" s="11">
        <f t="shared" si="158"/>
        <v>42618.625428240746</v>
      </c>
      <c r="T2550" s="11">
        <f t="shared" si="159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6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7">
        <f t="shared" si="156"/>
        <v>1.0280254777070064</v>
      </c>
      <c r="P2551" s="9">
        <f t="shared" si="157"/>
        <v>43.621621621621621</v>
      </c>
      <c r="Q2551" t="s">
        <v>8325</v>
      </c>
      <c r="R2551" t="s">
        <v>8354</v>
      </c>
      <c r="S2551" s="11">
        <f t="shared" si="158"/>
        <v>41390.757754629631</v>
      </c>
      <c r="T2551" s="11">
        <f t="shared" si="159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6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7">
        <f t="shared" si="156"/>
        <v>1.0084615384615385</v>
      </c>
      <c r="P2552" s="9">
        <f t="shared" si="157"/>
        <v>43.7</v>
      </c>
      <c r="Q2552" t="s">
        <v>8325</v>
      </c>
      <c r="R2552" t="s">
        <v>8354</v>
      </c>
      <c r="S2552" s="11">
        <f t="shared" si="158"/>
        <v>42228.634328703702</v>
      </c>
      <c r="T2552" s="11">
        <f t="shared" si="159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6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7">
        <f t="shared" si="156"/>
        <v>1.0273469387755103</v>
      </c>
      <c r="P2553" s="9">
        <f t="shared" si="157"/>
        <v>67.419642857142861</v>
      </c>
      <c r="Q2553" t="s">
        <v>8325</v>
      </c>
      <c r="R2553" t="s">
        <v>8354</v>
      </c>
      <c r="S2553" s="11">
        <f t="shared" si="158"/>
        <v>40961.252141203702</v>
      </c>
      <c r="T2553" s="11">
        <f t="shared" si="159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6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7">
        <f t="shared" si="156"/>
        <v>1.0649999999999999</v>
      </c>
      <c r="P2554" s="9">
        <f t="shared" si="157"/>
        <v>177.5</v>
      </c>
      <c r="Q2554" t="s">
        <v>8325</v>
      </c>
      <c r="R2554" t="s">
        <v>8354</v>
      </c>
      <c r="S2554" s="11">
        <f t="shared" si="158"/>
        <v>42769.809965277775</v>
      </c>
      <c r="T2554" s="11">
        <f t="shared" si="159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6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7">
        <f t="shared" si="156"/>
        <v>1.5553333333333332</v>
      </c>
      <c r="P2555" s="9">
        <f t="shared" si="157"/>
        <v>38.883333333333333</v>
      </c>
      <c r="Q2555" t="s">
        <v>8325</v>
      </c>
      <c r="R2555" t="s">
        <v>8354</v>
      </c>
      <c r="S2555" s="11">
        <f t="shared" si="158"/>
        <v>41113.199155092596</v>
      </c>
      <c r="T2555" s="11">
        <f t="shared" si="159"/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7">
        <f t="shared" si="156"/>
        <v>1.228</v>
      </c>
      <c r="P2556" s="9">
        <f t="shared" si="157"/>
        <v>54.985074626865675</v>
      </c>
      <c r="Q2556" t="s">
        <v>8325</v>
      </c>
      <c r="R2556" t="s">
        <v>8354</v>
      </c>
      <c r="S2556" s="11">
        <f t="shared" si="158"/>
        <v>42125.078275462962</v>
      </c>
      <c r="T2556" s="11">
        <f t="shared" si="159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6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7">
        <f t="shared" si="156"/>
        <v>1.0734999999999999</v>
      </c>
      <c r="P2557" s="9">
        <f t="shared" si="157"/>
        <v>61.342857142857142</v>
      </c>
      <c r="Q2557" t="s">
        <v>8325</v>
      </c>
      <c r="R2557" t="s">
        <v>8354</v>
      </c>
      <c r="S2557" s="11">
        <f t="shared" si="158"/>
        <v>41026.655011574076</v>
      </c>
      <c r="T2557" s="11">
        <f t="shared" si="159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6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7">
        <f t="shared" si="156"/>
        <v>1.0550335570469798</v>
      </c>
      <c r="P2558" s="9">
        <f t="shared" si="157"/>
        <v>23.117647058823529</v>
      </c>
      <c r="Q2558" t="s">
        <v>8325</v>
      </c>
      <c r="R2558" t="s">
        <v>8354</v>
      </c>
      <c r="S2558" s="11">
        <f t="shared" si="158"/>
        <v>41222.991400462961</v>
      </c>
      <c r="T2558" s="11">
        <f t="shared" si="159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6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7">
        <f t="shared" si="156"/>
        <v>1.1844444444444444</v>
      </c>
      <c r="P2559" s="9">
        <f t="shared" si="157"/>
        <v>29.611111111111111</v>
      </c>
      <c r="Q2559" t="s">
        <v>8325</v>
      </c>
      <c r="R2559" t="s">
        <v>8354</v>
      </c>
      <c r="S2559" s="11">
        <f t="shared" si="158"/>
        <v>41744.745208333334</v>
      </c>
      <c r="T2559" s="11">
        <f t="shared" si="159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6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7">
        <f t="shared" si="156"/>
        <v>1.0888</v>
      </c>
      <c r="P2560" s="9">
        <f t="shared" si="157"/>
        <v>75.611111111111114</v>
      </c>
      <c r="Q2560" t="s">
        <v>8325</v>
      </c>
      <c r="R2560" t="s">
        <v>8354</v>
      </c>
      <c r="S2560" s="11">
        <f t="shared" si="158"/>
        <v>42093.860023148154</v>
      </c>
      <c r="T2560" s="11">
        <f t="shared" si="159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6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7">
        <f t="shared" si="156"/>
        <v>1.1125</v>
      </c>
      <c r="P2561" s="9">
        <f t="shared" si="157"/>
        <v>35.6</v>
      </c>
      <c r="Q2561" t="s">
        <v>8325</v>
      </c>
      <c r="R2561" t="s">
        <v>8354</v>
      </c>
      <c r="S2561" s="11">
        <f t="shared" si="158"/>
        <v>40829.873657407406</v>
      </c>
      <c r="T2561" s="11">
        <f t="shared" si="159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6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7">
        <f t="shared" si="156"/>
        <v>1.0009999999999999</v>
      </c>
      <c r="P2562" s="9">
        <f t="shared" si="157"/>
        <v>143</v>
      </c>
      <c r="Q2562" t="s">
        <v>8325</v>
      </c>
      <c r="R2562" t="s">
        <v>8354</v>
      </c>
      <c r="S2562" s="11">
        <f t="shared" si="158"/>
        <v>42039.951087962967</v>
      </c>
      <c r="T2562" s="11">
        <f t="shared" si="159"/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6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7">
        <f t="shared" ref="O2563:O2626" si="160">E2563/D2563</f>
        <v>0</v>
      </c>
      <c r="P2563" s="9" t="e">
        <f t="shared" ref="P2563:P2626" si="161">E2563/L2563</f>
        <v>#DIV/0!</v>
      </c>
      <c r="Q2563" t="s">
        <v>8336</v>
      </c>
      <c r="R2563" t="s">
        <v>8337</v>
      </c>
      <c r="S2563" s="11">
        <f t="shared" ref="S2563:S2626" si="162">(((J2563/60)/60)/24)+DATE(1970,1,1)</f>
        <v>42260.528807870374</v>
      </c>
      <c r="T2563" s="11">
        <f t="shared" ref="T2563:T2626" si="163">(((I2563/60)/60)/24)+DATE(1970,1,1)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6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7">
        <f t="shared" si="160"/>
        <v>7.4999999999999997E-3</v>
      </c>
      <c r="P2564" s="9">
        <f t="shared" si="161"/>
        <v>25</v>
      </c>
      <c r="Q2564" t="s">
        <v>8336</v>
      </c>
      <c r="R2564" t="s">
        <v>8337</v>
      </c>
      <c r="S2564" s="11">
        <f t="shared" si="162"/>
        <v>42594.524756944447</v>
      </c>
      <c r="T2564" s="11">
        <f t="shared" si="163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6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7">
        <f t="shared" si="160"/>
        <v>0</v>
      </c>
      <c r="P2565" s="9" t="e">
        <f t="shared" si="161"/>
        <v>#DIV/0!</v>
      </c>
      <c r="Q2565" t="s">
        <v>8336</v>
      </c>
      <c r="R2565" t="s">
        <v>8337</v>
      </c>
      <c r="S2565" s="11">
        <f t="shared" si="162"/>
        <v>42155.139479166668</v>
      </c>
      <c r="T2565" s="11">
        <f t="shared" si="163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7">
        <f t="shared" si="160"/>
        <v>0</v>
      </c>
      <c r="P2566" s="9" t="e">
        <f t="shared" si="161"/>
        <v>#DIV/0!</v>
      </c>
      <c r="Q2566" t="s">
        <v>8336</v>
      </c>
      <c r="R2566" t="s">
        <v>8337</v>
      </c>
      <c r="S2566" s="11">
        <f t="shared" si="162"/>
        <v>41822.040497685186</v>
      </c>
      <c r="T2566" s="11">
        <f t="shared" si="163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6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7">
        <f t="shared" si="160"/>
        <v>0.01</v>
      </c>
      <c r="P2567" s="9">
        <f t="shared" si="161"/>
        <v>100</v>
      </c>
      <c r="Q2567" t="s">
        <v>8336</v>
      </c>
      <c r="R2567" t="s">
        <v>8337</v>
      </c>
      <c r="S2567" s="11">
        <f t="shared" si="162"/>
        <v>42440.650335648148</v>
      </c>
      <c r="T2567" s="11">
        <f t="shared" si="163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6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7">
        <f t="shared" si="160"/>
        <v>0</v>
      </c>
      <c r="P2568" s="9" t="e">
        <f t="shared" si="161"/>
        <v>#DIV/0!</v>
      </c>
      <c r="Q2568" t="s">
        <v>8336</v>
      </c>
      <c r="R2568" t="s">
        <v>8337</v>
      </c>
      <c r="S2568" s="11">
        <f t="shared" si="162"/>
        <v>41842.980879629627</v>
      </c>
      <c r="T2568" s="11">
        <f t="shared" si="163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6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7">
        <f t="shared" si="160"/>
        <v>2.6666666666666666E-3</v>
      </c>
      <c r="P2569" s="9">
        <f t="shared" si="161"/>
        <v>60</v>
      </c>
      <c r="Q2569" t="s">
        <v>8336</v>
      </c>
      <c r="R2569" t="s">
        <v>8337</v>
      </c>
      <c r="S2569" s="11">
        <f t="shared" si="162"/>
        <v>42087.878912037035</v>
      </c>
      <c r="T2569" s="11">
        <f t="shared" si="163"/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6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7">
        <f t="shared" si="160"/>
        <v>5.0000000000000001E-3</v>
      </c>
      <c r="P2570" s="9">
        <f t="shared" si="161"/>
        <v>50</v>
      </c>
      <c r="Q2570" t="s">
        <v>8336</v>
      </c>
      <c r="R2570" t="s">
        <v>8337</v>
      </c>
      <c r="S2570" s="11">
        <f t="shared" si="162"/>
        <v>42584.666597222225</v>
      </c>
      <c r="T2570" s="11">
        <f t="shared" si="163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6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7">
        <f t="shared" si="160"/>
        <v>2.2307692307692306E-2</v>
      </c>
      <c r="P2571" s="9">
        <f t="shared" si="161"/>
        <v>72.5</v>
      </c>
      <c r="Q2571" t="s">
        <v>8336</v>
      </c>
      <c r="R2571" t="s">
        <v>8337</v>
      </c>
      <c r="S2571" s="11">
        <f t="shared" si="162"/>
        <v>42234.105462962965</v>
      </c>
      <c r="T2571" s="11">
        <f t="shared" si="163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6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7">
        <f t="shared" si="160"/>
        <v>8.4285714285714294E-3</v>
      </c>
      <c r="P2572" s="9">
        <f t="shared" si="161"/>
        <v>29.5</v>
      </c>
      <c r="Q2572" t="s">
        <v>8336</v>
      </c>
      <c r="R2572" t="s">
        <v>8337</v>
      </c>
      <c r="S2572" s="11">
        <f t="shared" si="162"/>
        <v>42744.903182870374</v>
      </c>
      <c r="T2572" s="11">
        <f t="shared" si="163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6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7">
        <f t="shared" si="160"/>
        <v>2.5000000000000001E-3</v>
      </c>
      <c r="P2573" s="9">
        <f t="shared" si="161"/>
        <v>62.5</v>
      </c>
      <c r="Q2573" t="s">
        <v>8336</v>
      </c>
      <c r="R2573" t="s">
        <v>8337</v>
      </c>
      <c r="S2573" s="11">
        <f t="shared" si="162"/>
        <v>42449.341678240744</v>
      </c>
      <c r="T2573" s="11">
        <f t="shared" si="163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6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7">
        <f t="shared" si="160"/>
        <v>0</v>
      </c>
      <c r="P2574" s="9" t="e">
        <f t="shared" si="161"/>
        <v>#DIV/0!</v>
      </c>
      <c r="Q2574" t="s">
        <v>8336</v>
      </c>
      <c r="R2574" t="s">
        <v>8337</v>
      </c>
      <c r="S2574" s="11">
        <f t="shared" si="162"/>
        <v>42077.119409722218</v>
      </c>
      <c r="T2574" s="11">
        <f t="shared" si="163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6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7">
        <f t="shared" si="160"/>
        <v>0</v>
      </c>
      <c r="P2575" s="9" t="e">
        <f t="shared" si="161"/>
        <v>#DIV/0!</v>
      </c>
      <c r="Q2575" t="s">
        <v>8336</v>
      </c>
      <c r="R2575" t="s">
        <v>8337</v>
      </c>
      <c r="S2575" s="11">
        <f t="shared" si="162"/>
        <v>41829.592002314814</v>
      </c>
      <c r="T2575" s="11">
        <f t="shared" si="163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7">
        <f t="shared" si="160"/>
        <v>0</v>
      </c>
      <c r="P2576" s="9" t="e">
        <f t="shared" si="161"/>
        <v>#DIV/0!</v>
      </c>
      <c r="Q2576" t="s">
        <v>8336</v>
      </c>
      <c r="R2576" t="s">
        <v>8337</v>
      </c>
      <c r="S2576" s="11">
        <f t="shared" si="162"/>
        <v>42487.825752314813</v>
      </c>
      <c r="T2576" s="11">
        <f t="shared" si="163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6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7">
        <f t="shared" si="160"/>
        <v>0</v>
      </c>
      <c r="P2577" s="9" t="e">
        <f t="shared" si="161"/>
        <v>#DIV/0!</v>
      </c>
      <c r="Q2577" t="s">
        <v>8336</v>
      </c>
      <c r="R2577" t="s">
        <v>8337</v>
      </c>
      <c r="S2577" s="11">
        <f t="shared" si="162"/>
        <v>41986.108726851846</v>
      </c>
      <c r="T2577" s="11">
        <f t="shared" si="163"/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6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7">
        <f t="shared" si="160"/>
        <v>0</v>
      </c>
      <c r="P2578" s="9" t="e">
        <f t="shared" si="161"/>
        <v>#DIV/0!</v>
      </c>
      <c r="Q2578" t="s">
        <v>8336</v>
      </c>
      <c r="R2578" t="s">
        <v>8337</v>
      </c>
      <c r="S2578" s="11">
        <f t="shared" si="162"/>
        <v>42060.00980324074</v>
      </c>
      <c r="T2578" s="11">
        <f t="shared" si="163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6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7">
        <f t="shared" si="160"/>
        <v>0</v>
      </c>
      <c r="P2579" s="9" t="e">
        <f t="shared" si="161"/>
        <v>#DIV/0!</v>
      </c>
      <c r="Q2579" t="s">
        <v>8336</v>
      </c>
      <c r="R2579" t="s">
        <v>8337</v>
      </c>
      <c r="S2579" s="11">
        <f t="shared" si="162"/>
        <v>41830.820567129631</v>
      </c>
      <c r="T2579" s="11">
        <f t="shared" si="163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6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7">
        <f t="shared" si="160"/>
        <v>0</v>
      </c>
      <c r="P2580" s="9" t="e">
        <f t="shared" si="161"/>
        <v>#DIV/0!</v>
      </c>
      <c r="Q2580" t="s">
        <v>8336</v>
      </c>
      <c r="R2580" t="s">
        <v>8337</v>
      </c>
      <c r="S2580" s="11">
        <f t="shared" si="162"/>
        <v>42238.022905092599</v>
      </c>
      <c r="T2580" s="11">
        <f t="shared" si="163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6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7">
        <f t="shared" si="160"/>
        <v>1.3849999999999999E-3</v>
      </c>
      <c r="P2581" s="9">
        <f t="shared" si="161"/>
        <v>23.083333333333332</v>
      </c>
      <c r="Q2581" t="s">
        <v>8336</v>
      </c>
      <c r="R2581" t="s">
        <v>8337</v>
      </c>
      <c r="S2581" s="11">
        <f t="shared" si="162"/>
        <v>41837.829895833333</v>
      </c>
      <c r="T2581" s="11">
        <f t="shared" si="163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6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7">
        <f t="shared" si="160"/>
        <v>6.0000000000000001E-3</v>
      </c>
      <c r="P2582" s="9">
        <f t="shared" si="161"/>
        <v>25.5</v>
      </c>
      <c r="Q2582" t="s">
        <v>8336</v>
      </c>
      <c r="R2582" t="s">
        <v>8337</v>
      </c>
      <c r="S2582" s="11">
        <f t="shared" si="162"/>
        <v>42110.326423611114</v>
      </c>
      <c r="T2582" s="11">
        <f t="shared" si="163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6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7">
        <f t="shared" si="160"/>
        <v>0.106</v>
      </c>
      <c r="P2583" s="9">
        <f t="shared" si="161"/>
        <v>48.18181818181818</v>
      </c>
      <c r="Q2583" t="s">
        <v>8336</v>
      </c>
      <c r="R2583" t="s">
        <v>8337</v>
      </c>
      <c r="S2583" s="11">
        <f t="shared" si="162"/>
        <v>42294.628449074073</v>
      </c>
      <c r="T2583" s="11">
        <f t="shared" si="163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6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7">
        <f t="shared" si="160"/>
        <v>1.1111111111111112E-5</v>
      </c>
      <c r="P2584" s="9">
        <f t="shared" si="161"/>
        <v>1</v>
      </c>
      <c r="Q2584" t="s">
        <v>8336</v>
      </c>
      <c r="R2584" t="s">
        <v>8337</v>
      </c>
      <c r="S2584" s="11">
        <f t="shared" si="162"/>
        <v>42642.988819444443</v>
      </c>
      <c r="T2584" s="11">
        <f t="shared" si="163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6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7">
        <f t="shared" si="160"/>
        <v>5.0000000000000001E-3</v>
      </c>
      <c r="P2585" s="9">
        <f t="shared" si="161"/>
        <v>1</v>
      </c>
      <c r="Q2585" t="s">
        <v>8336</v>
      </c>
      <c r="R2585" t="s">
        <v>8337</v>
      </c>
      <c r="S2585" s="11">
        <f t="shared" si="162"/>
        <v>42019.76944444445</v>
      </c>
      <c r="T2585" s="11">
        <f t="shared" si="163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7">
        <f t="shared" si="160"/>
        <v>0</v>
      </c>
      <c r="P2586" s="9" t="e">
        <f t="shared" si="161"/>
        <v>#DIV/0!</v>
      </c>
      <c r="Q2586" t="s">
        <v>8336</v>
      </c>
      <c r="R2586" t="s">
        <v>8337</v>
      </c>
      <c r="S2586" s="11">
        <f t="shared" si="162"/>
        <v>42140.173252314817</v>
      </c>
      <c r="T2586" s="11">
        <f t="shared" si="163"/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6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7">
        <f t="shared" si="160"/>
        <v>1.6666666666666668E-3</v>
      </c>
      <c r="P2587" s="9">
        <f t="shared" si="161"/>
        <v>50</v>
      </c>
      <c r="Q2587" t="s">
        <v>8336</v>
      </c>
      <c r="R2587" t="s">
        <v>8337</v>
      </c>
      <c r="S2587" s="11">
        <f t="shared" si="162"/>
        <v>41795.963333333333</v>
      </c>
      <c r="T2587" s="11">
        <f t="shared" si="163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6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7">
        <f t="shared" si="160"/>
        <v>1.6666666666666668E-3</v>
      </c>
      <c r="P2588" s="9">
        <f t="shared" si="161"/>
        <v>5</v>
      </c>
      <c r="Q2588" t="s">
        <v>8336</v>
      </c>
      <c r="R2588" t="s">
        <v>8337</v>
      </c>
      <c r="S2588" s="11">
        <f t="shared" si="162"/>
        <v>42333.330277777779</v>
      </c>
      <c r="T2588" s="11">
        <f t="shared" si="163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6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7">
        <f t="shared" si="160"/>
        <v>2.4340000000000001E-2</v>
      </c>
      <c r="P2589" s="9">
        <f t="shared" si="161"/>
        <v>202.83333333333334</v>
      </c>
      <c r="Q2589" t="s">
        <v>8336</v>
      </c>
      <c r="R2589" t="s">
        <v>8337</v>
      </c>
      <c r="S2589" s="11">
        <f t="shared" si="162"/>
        <v>42338.675381944442</v>
      </c>
      <c r="T2589" s="11">
        <f t="shared" si="163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6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7">
        <f t="shared" si="160"/>
        <v>3.8833333333333331E-2</v>
      </c>
      <c r="P2590" s="9">
        <f t="shared" si="161"/>
        <v>29.125</v>
      </c>
      <c r="Q2590" t="s">
        <v>8336</v>
      </c>
      <c r="R2590" t="s">
        <v>8337</v>
      </c>
      <c r="S2590" s="11">
        <f t="shared" si="162"/>
        <v>42042.676226851851</v>
      </c>
      <c r="T2590" s="11">
        <f t="shared" si="163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6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7">
        <f t="shared" si="160"/>
        <v>1E-4</v>
      </c>
      <c r="P2591" s="9">
        <f t="shared" si="161"/>
        <v>5</v>
      </c>
      <c r="Q2591" t="s">
        <v>8336</v>
      </c>
      <c r="R2591" t="s">
        <v>8337</v>
      </c>
      <c r="S2591" s="11">
        <f t="shared" si="162"/>
        <v>42422.536192129628</v>
      </c>
      <c r="T2591" s="11">
        <f t="shared" si="163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6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7">
        <f t="shared" si="160"/>
        <v>0</v>
      </c>
      <c r="P2592" s="9" t="e">
        <f t="shared" si="161"/>
        <v>#DIV/0!</v>
      </c>
      <c r="Q2592" t="s">
        <v>8336</v>
      </c>
      <c r="R2592" t="s">
        <v>8337</v>
      </c>
      <c r="S2592" s="11">
        <f t="shared" si="162"/>
        <v>42388.589085648149</v>
      </c>
      <c r="T2592" s="11">
        <f t="shared" si="163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6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7">
        <f t="shared" si="160"/>
        <v>1.7333333333333333E-2</v>
      </c>
      <c r="P2593" s="9">
        <f t="shared" si="161"/>
        <v>13</v>
      </c>
      <c r="Q2593" t="s">
        <v>8336</v>
      </c>
      <c r="R2593" t="s">
        <v>8337</v>
      </c>
      <c r="S2593" s="11">
        <f t="shared" si="162"/>
        <v>42382.906527777777</v>
      </c>
      <c r="T2593" s="11">
        <f t="shared" si="163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6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7">
        <f t="shared" si="160"/>
        <v>1.6666666666666668E-3</v>
      </c>
      <c r="P2594" s="9">
        <f t="shared" si="161"/>
        <v>50</v>
      </c>
      <c r="Q2594" t="s">
        <v>8336</v>
      </c>
      <c r="R2594" t="s">
        <v>8337</v>
      </c>
      <c r="S2594" s="11">
        <f t="shared" si="162"/>
        <v>41887.801168981481</v>
      </c>
      <c r="T2594" s="11">
        <f t="shared" si="163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6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7">
        <f t="shared" si="160"/>
        <v>0</v>
      </c>
      <c r="P2595" s="9" t="e">
        <f t="shared" si="161"/>
        <v>#DIV/0!</v>
      </c>
      <c r="Q2595" t="s">
        <v>8336</v>
      </c>
      <c r="R2595" t="s">
        <v>8337</v>
      </c>
      <c r="S2595" s="11">
        <f t="shared" si="162"/>
        <v>42089.84520833334</v>
      </c>
      <c r="T2595" s="11">
        <f t="shared" si="163"/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7">
        <f t="shared" si="160"/>
        <v>1.2500000000000001E-5</v>
      </c>
      <c r="P2596" s="9">
        <f t="shared" si="161"/>
        <v>1</v>
      </c>
      <c r="Q2596" t="s">
        <v>8336</v>
      </c>
      <c r="R2596" t="s">
        <v>8337</v>
      </c>
      <c r="S2596" s="11">
        <f t="shared" si="162"/>
        <v>41828.967916666668</v>
      </c>
      <c r="T2596" s="11">
        <f t="shared" si="163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6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7">
        <f t="shared" si="160"/>
        <v>0.12166666666666667</v>
      </c>
      <c r="P2597" s="9">
        <f t="shared" si="161"/>
        <v>96.05263157894737</v>
      </c>
      <c r="Q2597" t="s">
        <v>8336</v>
      </c>
      <c r="R2597" t="s">
        <v>8337</v>
      </c>
      <c r="S2597" s="11">
        <f t="shared" si="162"/>
        <v>42760.244212962964</v>
      </c>
      <c r="T2597" s="11">
        <f t="shared" si="163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6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7">
        <f t="shared" si="160"/>
        <v>0.23588571428571428</v>
      </c>
      <c r="P2598" s="9">
        <f t="shared" si="161"/>
        <v>305.77777777777777</v>
      </c>
      <c r="Q2598" t="s">
        <v>8336</v>
      </c>
      <c r="R2598" t="s">
        <v>8337</v>
      </c>
      <c r="S2598" s="11">
        <f t="shared" si="162"/>
        <v>41828.664456018516</v>
      </c>
      <c r="T2598" s="11">
        <f t="shared" si="163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6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7">
        <f t="shared" si="160"/>
        <v>5.6666666666666664E-2</v>
      </c>
      <c r="P2599" s="9">
        <f t="shared" si="161"/>
        <v>12.142857142857142</v>
      </c>
      <c r="Q2599" t="s">
        <v>8336</v>
      </c>
      <c r="R2599" t="s">
        <v>8337</v>
      </c>
      <c r="S2599" s="11">
        <f t="shared" si="162"/>
        <v>42510.341631944444</v>
      </c>
      <c r="T2599" s="11">
        <f t="shared" si="163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6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7">
        <f t="shared" si="160"/>
        <v>0.39</v>
      </c>
      <c r="P2600" s="9">
        <f t="shared" si="161"/>
        <v>83.571428571428569</v>
      </c>
      <c r="Q2600" t="s">
        <v>8336</v>
      </c>
      <c r="R2600" t="s">
        <v>8337</v>
      </c>
      <c r="S2600" s="11">
        <f t="shared" si="162"/>
        <v>42240.840289351851</v>
      </c>
      <c r="T2600" s="11">
        <f t="shared" si="163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6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7">
        <f t="shared" si="160"/>
        <v>9.9546510341776348E-3</v>
      </c>
      <c r="P2601" s="9">
        <f t="shared" si="161"/>
        <v>18</v>
      </c>
      <c r="Q2601" t="s">
        <v>8336</v>
      </c>
      <c r="R2601" t="s">
        <v>8337</v>
      </c>
      <c r="S2601" s="11">
        <f t="shared" si="162"/>
        <v>41809.754016203704</v>
      </c>
      <c r="T2601" s="11">
        <f t="shared" si="163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6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7">
        <f t="shared" si="160"/>
        <v>6.9320000000000007E-2</v>
      </c>
      <c r="P2602" s="9">
        <f t="shared" si="161"/>
        <v>115.53333333333333</v>
      </c>
      <c r="Q2602" t="s">
        <v>8336</v>
      </c>
      <c r="R2602" t="s">
        <v>8337</v>
      </c>
      <c r="S2602" s="11">
        <f t="shared" si="162"/>
        <v>42394.900462962964</v>
      </c>
      <c r="T2602" s="11">
        <f t="shared" si="163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6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7">
        <f t="shared" si="160"/>
        <v>6.6139999999999999</v>
      </c>
      <c r="P2603" s="9">
        <f t="shared" si="161"/>
        <v>21.900662251655628</v>
      </c>
      <c r="Q2603" t="s">
        <v>8319</v>
      </c>
      <c r="R2603" t="s">
        <v>8355</v>
      </c>
      <c r="S2603" s="11">
        <f t="shared" si="162"/>
        <v>41150.902187499996</v>
      </c>
      <c r="T2603" s="11">
        <f t="shared" si="163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6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7">
        <f t="shared" si="160"/>
        <v>3.2609166666666667</v>
      </c>
      <c r="P2604" s="9">
        <f t="shared" si="161"/>
        <v>80.022494887525568</v>
      </c>
      <c r="Q2604" t="s">
        <v>8319</v>
      </c>
      <c r="R2604" t="s">
        <v>8355</v>
      </c>
      <c r="S2604" s="11">
        <f t="shared" si="162"/>
        <v>41915.747314814813</v>
      </c>
      <c r="T2604" s="11">
        <f t="shared" si="163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6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7">
        <f t="shared" si="160"/>
        <v>1.0148571428571429</v>
      </c>
      <c r="P2605" s="9">
        <f t="shared" si="161"/>
        <v>35.520000000000003</v>
      </c>
      <c r="Q2605" t="s">
        <v>8319</v>
      </c>
      <c r="R2605" t="s">
        <v>8355</v>
      </c>
      <c r="S2605" s="11">
        <f t="shared" si="162"/>
        <v>41617.912662037037</v>
      </c>
      <c r="T2605" s="11">
        <f t="shared" si="163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7">
        <f t="shared" si="160"/>
        <v>1.0421799999999999</v>
      </c>
      <c r="P2606" s="9">
        <f t="shared" si="161"/>
        <v>64.933333333333323</v>
      </c>
      <c r="Q2606" t="s">
        <v>8319</v>
      </c>
      <c r="R2606" t="s">
        <v>8355</v>
      </c>
      <c r="S2606" s="11">
        <f t="shared" si="162"/>
        <v>40998.051192129627</v>
      </c>
      <c r="T2606" s="11">
        <f t="shared" si="163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6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7">
        <f t="shared" si="160"/>
        <v>1.0742157000000001</v>
      </c>
      <c r="P2607" s="9">
        <f t="shared" si="161"/>
        <v>60.965703745743475</v>
      </c>
      <c r="Q2607" t="s">
        <v>8319</v>
      </c>
      <c r="R2607" t="s">
        <v>8355</v>
      </c>
      <c r="S2607" s="11">
        <f t="shared" si="162"/>
        <v>42508.541550925926</v>
      </c>
      <c r="T2607" s="11">
        <f t="shared" si="163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6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7">
        <f t="shared" si="160"/>
        <v>1.1005454545454545</v>
      </c>
      <c r="P2608" s="9">
        <f t="shared" si="161"/>
        <v>31.444155844155844</v>
      </c>
      <c r="Q2608" t="s">
        <v>8319</v>
      </c>
      <c r="R2608" t="s">
        <v>8355</v>
      </c>
      <c r="S2608" s="11">
        <f t="shared" si="162"/>
        <v>41726.712754629632</v>
      </c>
      <c r="T2608" s="11">
        <f t="shared" si="163"/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6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7">
        <f t="shared" si="160"/>
        <v>4.077</v>
      </c>
      <c r="P2609" s="9">
        <f t="shared" si="161"/>
        <v>81.949748743718587</v>
      </c>
      <c r="Q2609" t="s">
        <v>8319</v>
      </c>
      <c r="R2609" t="s">
        <v>8355</v>
      </c>
      <c r="S2609" s="11">
        <f t="shared" si="162"/>
        <v>42184.874675925923</v>
      </c>
      <c r="T2609" s="11">
        <f t="shared" si="163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6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7">
        <f t="shared" si="160"/>
        <v>2.2392500000000002</v>
      </c>
      <c r="P2610" s="9">
        <f t="shared" si="161"/>
        <v>58.92763157894737</v>
      </c>
      <c r="Q2610" t="s">
        <v>8319</v>
      </c>
      <c r="R2610" t="s">
        <v>8355</v>
      </c>
      <c r="S2610" s="11">
        <f t="shared" si="162"/>
        <v>42767.801712962959</v>
      </c>
      <c r="T2610" s="11">
        <f t="shared" si="163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6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7">
        <f t="shared" si="160"/>
        <v>3.038011142857143</v>
      </c>
      <c r="P2611" s="9">
        <f t="shared" si="161"/>
        <v>157.29347633136095</v>
      </c>
      <c r="Q2611" t="s">
        <v>8319</v>
      </c>
      <c r="R2611" t="s">
        <v>8355</v>
      </c>
      <c r="S2611" s="11">
        <f t="shared" si="162"/>
        <v>41075.237858796296</v>
      </c>
      <c r="T2611" s="11">
        <f t="shared" si="163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6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7">
        <f t="shared" si="160"/>
        <v>1.4132510432681749</v>
      </c>
      <c r="P2612" s="9">
        <f t="shared" si="161"/>
        <v>55.758509532062391</v>
      </c>
      <c r="Q2612" t="s">
        <v>8319</v>
      </c>
      <c r="R2612" t="s">
        <v>8355</v>
      </c>
      <c r="S2612" s="11">
        <f t="shared" si="162"/>
        <v>42564.881076388891</v>
      </c>
      <c r="T2612" s="11">
        <f t="shared" si="163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6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7">
        <f t="shared" si="160"/>
        <v>27.906363636363636</v>
      </c>
      <c r="P2613" s="9">
        <f t="shared" si="161"/>
        <v>83.802893802893806</v>
      </c>
      <c r="Q2613" t="s">
        <v>8319</v>
      </c>
      <c r="R2613" t="s">
        <v>8355</v>
      </c>
      <c r="S2613" s="11">
        <f t="shared" si="162"/>
        <v>42704.335810185185</v>
      </c>
      <c r="T2613" s="11">
        <f t="shared" si="163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6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7">
        <f t="shared" si="160"/>
        <v>1.7176130000000001</v>
      </c>
      <c r="P2614" s="9">
        <f t="shared" si="161"/>
        <v>58.422210884353746</v>
      </c>
      <c r="Q2614" t="s">
        <v>8319</v>
      </c>
      <c r="R2614" t="s">
        <v>8355</v>
      </c>
      <c r="S2614" s="11">
        <f t="shared" si="162"/>
        <v>41982.143171296295</v>
      </c>
      <c r="T2614" s="11">
        <f t="shared" si="163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6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7">
        <f t="shared" si="160"/>
        <v>1.0101333333333333</v>
      </c>
      <c r="P2615" s="9">
        <f t="shared" si="161"/>
        <v>270.57142857142856</v>
      </c>
      <c r="Q2615" t="s">
        <v>8319</v>
      </c>
      <c r="R2615" t="s">
        <v>8355</v>
      </c>
      <c r="S2615" s="11">
        <f t="shared" si="162"/>
        <v>41143.81821759259</v>
      </c>
      <c r="T2615" s="11">
        <f t="shared" si="163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7">
        <f t="shared" si="160"/>
        <v>1.02</v>
      </c>
      <c r="P2616" s="9">
        <f t="shared" si="161"/>
        <v>107.1</v>
      </c>
      <c r="Q2616" t="s">
        <v>8319</v>
      </c>
      <c r="R2616" t="s">
        <v>8355</v>
      </c>
      <c r="S2616" s="11">
        <f t="shared" si="162"/>
        <v>41730.708472222221</v>
      </c>
      <c r="T2616" s="11">
        <f t="shared" si="163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6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7">
        <f t="shared" si="160"/>
        <v>1.6976511744127936</v>
      </c>
      <c r="P2617" s="9">
        <f t="shared" si="161"/>
        <v>47.180555555555557</v>
      </c>
      <c r="Q2617" t="s">
        <v>8319</v>
      </c>
      <c r="R2617" t="s">
        <v>8355</v>
      </c>
      <c r="S2617" s="11">
        <f t="shared" si="162"/>
        <v>42453.49726851852</v>
      </c>
      <c r="T2617" s="11">
        <f t="shared" si="163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6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7">
        <f t="shared" si="160"/>
        <v>1.14534</v>
      </c>
      <c r="P2618" s="9">
        <f t="shared" si="161"/>
        <v>120.30882352941177</v>
      </c>
      <c r="Q2618" t="s">
        <v>8319</v>
      </c>
      <c r="R2618" t="s">
        <v>8355</v>
      </c>
      <c r="S2618" s="11">
        <f t="shared" si="162"/>
        <v>42211.99454861111</v>
      </c>
      <c r="T2618" s="11">
        <f t="shared" si="163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6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7">
        <f t="shared" si="160"/>
        <v>8.7759999999999998</v>
      </c>
      <c r="P2619" s="9">
        <f t="shared" si="161"/>
        <v>27.59748427672956</v>
      </c>
      <c r="Q2619" t="s">
        <v>8319</v>
      </c>
      <c r="R2619" t="s">
        <v>8355</v>
      </c>
      <c r="S2619" s="11">
        <f t="shared" si="162"/>
        <v>41902.874432870369</v>
      </c>
      <c r="T2619" s="11">
        <f t="shared" si="163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6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7">
        <f t="shared" si="160"/>
        <v>1.0538666666666667</v>
      </c>
      <c r="P2620" s="9">
        <f t="shared" si="161"/>
        <v>205.2987012987013</v>
      </c>
      <c r="Q2620" t="s">
        <v>8319</v>
      </c>
      <c r="R2620" t="s">
        <v>8355</v>
      </c>
      <c r="S2620" s="11">
        <f t="shared" si="162"/>
        <v>42279.792372685188</v>
      </c>
      <c r="T2620" s="11">
        <f t="shared" si="163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6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7">
        <f t="shared" si="160"/>
        <v>1.8839999999999999</v>
      </c>
      <c r="P2621" s="9">
        <f t="shared" si="161"/>
        <v>35.547169811320757</v>
      </c>
      <c r="Q2621" t="s">
        <v>8319</v>
      </c>
      <c r="R2621" t="s">
        <v>8355</v>
      </c>
      <c r="S2621" s="11">
        <f t="shared" si="162"/>
        <v>42273.884305555555</v>
      </c>
      <c r="T2621" s="11">
        <f t="shared" si="163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6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7">
        <f t="shared" si="160"/>
        <v>1.436523076923077</v>
      </c>
      <c r="P2622" s="9">
        <f t="shared" si="161"/>
        <v>74.639488409272587</v>
      </c>
      <c r="Q2622" t="s">
        <v>8319</v>
      </c>
      <c r="R2622" t="s">
        <v>8355</v>
      </c>
      <c r="S2622" s="11">
        <f t="shared" si="162"/>
        <v>42251.16715277778</v>
      </c>
      <c r="T2622" s="11">
        <f t="shared" si="163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6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7">
        <f t="shared" si="160"/>
        <v>1.4588000000000001</v>
      </c>
      <c r="P2623" s="9">
        <f t="shared" si="161"/>
        <v>47.058064516129029</v>
      </c>
      <c r="Q2623" t="s">
        <v>8319</v>
      </c>
      <c r="R2623" t="s">
        <v>8355</v>
      </c>
      <c r="S2623" s="11">
        <f t="shared" si="162"/>
        <v>42115.74754629629</v>
      </c>
      <c r="T2623" s="11">
        <f t="shared" si="163"/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6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7">
        <f t="shared" si="160"/>
        <v>1.3118399999999999</v>
      </c>
      <c r="P2624" s="9">
        <f t="shared" si="161"/>
        <v>26.591351351351353</v>
      </c>
      <c r="Q2624" t="s">
        <v>8319</v>
      </c>
      <c r="R2624" t="s">
        <v>8355</v>
      </c>
      <c r="S2624" s="11">
        <f t="shared" si="162"/>
        <v>42689.74324074074</v>
      </c>
      <c r="T2624" s="11">
        <f t="shared" si="163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6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7">
        <f t="shared" si="160"/>
        <v>1.1399999999999999</v>
      </c>
      <c r="P2625" s="9">
        <f t="shared" si="161"/>
        <v>36.774193548387096</v>
      </c>
      <c r="Q2625" t="s">
        <v>8319</v>
      </c>
      <c r="R2625" t="s">
        <v>8355</v>
      </c>
      <c r="S2625" s="11">
        <f t="shared" si="162"/>
        <v>42692.256550925929</v>
      </c>
      <c r="T2625" s="11">
        <f t="shared" si="163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7">
        <f t="shared" si="160"/>
        <v>13.794206249999998</v>
      </c>
      <c r="P2626" s="9">
        <f t="shared" si="161"/>
        <v>31.820544982698959</v>
      </c>
      <c r="Q2626" t="s">
        <v>8319</v>
      </c>
      <c r="R2626" t="s">
        <v>8355</v>
      </c>
      <c r="S2626" s="11">
        <f t="shared" si="162"/>
        <v>41144.42155092593</v>
      </c>
      <c r="T2626" s="11">
        <f t="shared" si="163"/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6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7">
        <f t="shared" ref="O2627:O2690" si="164">E2627/D2627</f>
        <v>9.56</v>
      </c>
      <c r="P2627" s="9">
        <f t="shared" ref="P2627:P2690" si="165">E2627/L2627</f>
        <v>27.576923076923077</v>
      </c>
      <c r="Q2627" t="s">
        <v>8319</v>
      </c>
      <c r="R2627" t="s">
        <v>8355</v>
      </c>
      <c r="S2627" s="11">
        <f t="shared" ref="S2627:S2690" si="166">(((J2627/60)/60)/24)+DATE(1970,1,1)</f>
        <v>42658.810277777782</v>
      </c>
      <c r="T2627" s="11">
        <f t="shared" ref="T2627:T2690" si="167">(((I2627/60)/60)/24)+DATE(1970,1,1)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6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7">
        <f t="shared" si="164"/>
        <v>1.1200000000000001</v>
      </c>
      <c r="P2628" s="9">
        <f t="shared" si="165"/>
        <v>56</v>
      </c>
      <c r="Q2628" t="s">
        <v>8319</v>
      </c>
      <c r="R2628" t="s">
        <v>8355</v>
      </c>
      <c r="S2628" s="11">
        <f t="shared" si="166"/>
        <v>42128.628113425926</v>
      </c>
      <c r="T2628" s="11">
        <f t="shared" si="167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6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7">
        <f t="shared" si="164"/>
        <v>6.4666666666666668</v>
      </c>
      <c r="P2629" s="9">
        <f t="shared" si="165"/>
        <v>21.555555555555557</v>
      </c>
      <c r="Q2629" t="s">
        <v>8319</v>
      </c>
      <c r="R2629" t="s">
        <v>8355</v>
      </c>
      <c r="S2629" s="11">
        <f t="shared" si="166"/>
        <v>42304.829409722224</v>
      </c>
      <c r="T2629" s="11">
        <f t="shared" si="167"/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6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7">
        <f t="shared" si="164"/>
        <v>1.1036948748510131</v>
      </c>
      <c r="P2630" s="9">
        <f t="shared" si="165"/>
        <v>44.095238095238095</v>
      </c>
      <c r="Q2630" t="s">
        <v>8319</v>
      </c>
      <c r="R2630" t="s">
        <v>8355</v>
      </c>
      <c r="S2630" s="11">
        <f t="shared" si="166"/>
        <v>41953.966053240743</v>
      </c>
      <c r="T2630" s="11">
        <f t="shared" si="167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6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7">
        <f t="shared" si="164"/>
        <v>1.2774000000000001</v>
      </c>
      <c r="P2631" s="9">
        <f t="shared" si="165"/>
        <v>63.87</v>
      </c>
      <c r="Q2631" t="s">
        <v>8319</v>
      </c>
      <c r="R2631" t="s">
        <v>8355</v>
      </c>
      <c r="S2631" s="11">
        <f t="shared" si="166"/>
        <v>42108.538449074069</v>
      </c>
      <c r="T2631" s="11">
        <f t="shared" si="167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6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7">
        <f t="shared" si="164"/>
        <v>1.579</v>
      </c>
      <c r="P2632" s="9">
        <f t="shared" si="165"/>
        <v>38.987654320987652</v>
      </c>
      <c r="Q2632" t="s">
        <v>8319</v>
      </c>
      <c r="R2632" t="s">
        <v>8355</v>
      </c>
      <c r="S2632" s="11">
        <f t="shared" si="166"/>
        <v>42524.105462962965</v>
      </c>
      <c r="T2632" s="11">
        <f t="shared" si="167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6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7">
        <f t="shared" si="164"/>
        <v>1.1466525000000001</v>
      </c>
      <c r="P2633" s="9">
        <f t="shared" si="165"/>
        <v>80.185489510489504</v>
      </c>
      <c r="Q2633" t="s">
        <v>8319</v>
      </c>
      <c r="R2633" t="s">
        <v>8355</v>
      </c>
      <c r="S2633" s="11">
        <f t="shared" si="166"/>
        <v>42218.169293981482</v>
      </c>
      <c r="T2633" s="11">
        <f t="shared" si="167"/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6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7">
        <f t="shared" si="164"/>
        <v>1.3700934579439252</v>
      </c>
      <c r="P2634" s="9">
        <f t="shared" si="165"/>
        <v>34.904761904761905</v>
      </c>
      <c r="Q2634" t="s">
        <v>8319</v>
      </c>
      <c r="R2634" t="s">
        <v>8355</v>
      </c>
      <c r="S2634" s="11">
        <f t="shared" si="166"/>
        <v>42494.061793981484</v>
      </c>
      <c r="T2634" s="11">
        <f t="shared" si="167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6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7">
        <f t="shared" si="164"/>
        <v>3.5461999999999998</v>
      </c>
      <c r="P2635" s="9">
        <f t="shared" si="165"/>
        <v>89.100502512562812</v>
      </c>
      <c r="Q2635" t="s">
        <v>8319</v>
      </c>
      <c r="R2635" t="s">
        <v>8355</v>
      </c>
      <c r="S2635" s="11">
        <f t="shared" si="166"/>
        <v>41667.823287037041</v>
      </c>
      <c r="T2635" s="11">
        <f t="shared" si="167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7">
        <f t="shared" si="164"/>
        <v>1.0602150537634409</v>
      </c>
      <c r="P2636" s="9">
        <f t="shared" si="165"/>
        <v>39.44</v>
      </c>
      <c r="Q2636" t="s">
        <v>8319</v>
      </c>
      <c r="R2636" t="s">
        <v>8355</v>
      </c>
      <c r="S2636" s="11">
        <f t="shared" si="166"/>
        <v>42612.656493055561</v>
      </c>
      <c r="T2636" s="11">
        <f t="shared" si="167"/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6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7">
        <f t="shared" si="164"/>
        <v>1</v>
      </c>
      <c r="P2637" s="9">
        <f t="shared" si="165"/>
        <v>136.9047619047619</v>
      </c>
      <c r="Q2637" t="s">
        <v>8319</v>
      </c>
      <c r="R2637" t="s">
        <v>8355</v>
      </c>
      <c r="S2637" s="11">
        <f t="shared" si="166"/>
        <v>42037.950937500005</v>
      </c>
      <c r="T2637" s="11">
        <f t="shared" si="167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6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7">
        <f t="shared" si="164"/>
        <v>1.873</v>
      </c>
      <c r="P2638" s="9">
        <f t="shared" si="165"/>
        <v>37.46</v>
      </c>
      <c r="Q2638" t="s">
        <v>8319</v>
      </c>
      <c r="R2638" t="s">
        <v>8355</v>
      </c>
      <c r="S2638" s="11">
        <f t="shared" si="166"/>
        <v>42636.614745370374</v>
      </c>
      <c r="T2638" s="11">
        <f t="shared" si="167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6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7">
        <f t="shared" si="164"/>
        <v>1.6619999999999999</v>
      </c>
      <c r="P2639" s="9">
        <f t="shared" si="165"/>
        <v>31.96153846153846</v>
      </c>
      <c r="Q2639" t="s">
        <v>8319</v>
      </c>
      <c r="R2639" t="s">
        <v>8355</v>
      </c>
      <c r="S2639" s="11">
        <f t="shared" si="166"/>
        <v>42639.549479166672</v>
      </c>
      <c r="T2639" s="11">
        <f t="shared" si="167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6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7">
        <f t="shared" si="164"/>
        <v>1.0172910662824208</v>
      </c>
      <c r="P2640" s="9">
        <f t="shared" si="165"/>
        <v>25.214285714285715</v>
      </c>
      <c r="Q2640" t="s">
        <v>8319</v>
      </c>
      <c r="R2640" t="s">
        <v>8355</v>
      </c>
      <c r="S2640" s="11">
        <f t="shared" si="166"/>
        <v>41989.913136574076</v>
      </c>
      <c r="T2640" s="11">
        <f t="shared" si="167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6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7">
        <f t="shared" si="164"/>
        <v>1.64</v>
      </c>
      <c r="P2641" s="9">
        <f t="shared" si="165"/>
        <v>10.040816326530612</v>
      </c>
      <c r="Q2641" t="s">
        <v>8319</v>
      </c>
      <c r="R2641" t="s">
        <v>8355</v>
      </c>
      <c r="S2641" s="11">
        <f t="shared" si="166"/>
        <v>42024.86513888889</v>
      </c>
      <c r="T2641" s="11">
        <f t="shared" si="167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6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7">
        <f t="shared" si="164"/>
        <v>1.0566666666666666</v>
      </c>
      <c r="P2642" s="9">
        <f t="shared" si="165"/>
        <v>45.94202898550725</v>
      </c>
      <c r="Q2642" t="s">
        <v>8319</v>
      </c>
      <c r="R2642" t="s">
        <v>8355</v>
      </c>
      <c r="S2642" s="11">
        <f t="shared" si="166"/>
        <v>42103.160578703704</v>
      </c>
      <c r="T2642" s="11">
        <f t="shared" si="167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6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7">
        <f t="shared" si="164"/>
        <v>0.01</v>
      </c>
      <c r="P2643" s="9">
        <f t="shared" si="165"/>
        <v>15</v>
      </c>
      <c r="Q2643" t="s">
        <v>8319</v>
      </c>
      <c r="R2643" t="s">
        <v>8355</v>
      </c>
      <c r="S2643" s="11">
        <f t="shared" si="166"/>
        <v>41880.827118055553</v>
      </c>
      <c r="T2643" s="11">
        <f t="shared" si="167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6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7">
        <f t="shared" si="164"/>
        <v>0</v>
      </c>
      <c r="P2644" s="9" t="e">
        <f t="shared" si="165"/>
        <v>#DIV/0!</v>
      </c>
      <c r="Q2644" t="s">
        <v>8319</v>
      </c>
      <c r="R2644" t="s">
        <v>8355</v>
      </c>
      <c r="S2644" s="11">
        <f t="shared" si="166"/>
        <v>42536.246620370366</v>
      </c>
      <c r="T2644" s="11">
        <f t="shared" si="167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6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7">
        <f t="shared" si="164"/>
        <v>0.33559730999999998</v>
      </c>
      <c r="P2645" s="9">
        <f t="shared" si="165"/>
        <v>223.58248500999335</v>
      </c>
      <c r="Q2645" t="s">
        <v>8319</v>
      </c>
      <c r="R2645" t="s">
        <v>8355</v>
      </c>
      <c r="S2645" s="11">
        <f t="shared" si="166"/>
        <v>42689.582349537035</v>
      </c>
      <c r="T2645" s="11">
        <f t="shared" si="167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7">
        <f t="shared" si="164"/>
        <v>2.053E-2</v>
      </c>
      <c r="P2646" s="9">
        <f t="shared" si="165"/>
        <v>39.480769230769234</v>
      </c>
      <c r="Q2646" t="s">
        <v>8319</v>
      </c>
      <c r="R2646" t="s">
        <v>8355</v>
      </c>
      <c r="S2646" s="11">
        <f t="shared" si="166"/>
        <v>42774.792071759264</v>
      </c>
      <c r="T2646" s="11">
        <f t="shared" si="167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6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7">
        <f t="shared" si="164"/>
        <v>0.105</v>
      </c>
      <c r="P2647" s="9">
        <f t="shared" si="165"/>
        <v>91.304347826086953</v>
      </c>
      <c r="Q2647" t="s">
        <v>8319</v>
      </c>
      <c r="R2647" t="s">
        <v>8355</v>
      </c>
      <c r="S2647" s="11">
        <f t="shared" si="166"/>
        <v>41921.842627314814</v>
      </c>
      <c r="T2647" s="11">
        <f t="shared" si="167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6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7">
        <f t="shared" si="164"/>
        <v>8.4172839999999999E-2</v>
      </c>
      <c r="P2648" s="9">
        <f t="shared" si="165"/>
        <v>78.666205607476627</v>
      </c>
      <c r="Q2648" t="s">
        <v>8319</v>
      </c>
      <c r="R2648" t="s">
        <v>8355</v>
      </c>
      <c r="S2648" s="11">
        <f t="shared" si="166"/>
        <v>42226.313298611116</v>
      </c>
      <c r="T2648" s="11">
        <f t="shared" si="167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6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7">
        <f t="shared" si="164"/>
        <v>1.44E-2</v>
      </c>
      <c r="P2649" s="9">
        <f t="shared" si="165"/>
        <v>12</v>
      </c>
      <c r="Q2649" t="s">
        <v>8319</v>
      </c>
      <c r="R2649" t="s">
        <v>8355</v>
      </c>
      <c r="S2649" s="11">
        <f t="shared" si="166"/>
        <v>42200.261793981481</v>
      </c>
      <c r="T2649" s="11">
        <f t="shared" si="167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6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7">
        <f t="shared" si="164"/>
        <v>8.8333333333333337E-3</v>
      </c>
      <c r="P2650" s="9">
        <f t="shared" si="165"/>
        <v>17.666666666666668</v>
      </c>
      <c r="Q2650" t="s">
        <v>8319</v>
      </c>
      <c r="R2650" t="s">
        <v>8355</v>
      </c>
      <c r="S2650" s="11">
        <f t="shared" si="166"/>
        <v>42408.714814814812</v>
      </c>
      <c r="T2650" s="11">
        <f t="shared" si="167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6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7">
        <f t="shared" si="164"/>
        <v>9.9200000000000004E-4</v>
      </c>
      <c r="P2651" s="9">
        <f t="shared" si="165"/>
        <v>41.333333333333336</v>
      </c>
      <c r="Q2651" t="s">
        <v>8319</v>
      </c>
      <c r="R2651" t="s">
        <v>8355</v>
      </c>
      <c r="S2651" s="11">
        <f t="shared" si="166"/>
        <v>42341.99700231482</v>
      </c>
      <c r="T2651" s="11">
        <f t="shared" si="167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6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7">
        <f t="shared" si="164"/>
        <v>5.966666666666667E-3</v>
      </c>
      <c r="P2652" s="9">
        <f t="shared" si="165"/>
        <v>71.599999999999994</v>
      </c>
      <c r="Q2652" t="s">
        <v>8319</v>
      </c>
      <c r="R2652" t="s">
        <v>8355</v>
      </c>
      <c r="S2652" s="11">
        <f t="shared" si="166"/>
        <v>42695.624340277776</v>
      </c>
      <c r="T2652" s="11">
        <f t="shared" si="167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6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7">
        <f t="shared" si="164"/>
        <v>1.8689285714285714E-2</v>
      </c>
      <c r="P2653" s="9">
        <f t="shared" si="165"/>
        <v>307.8235294117647</v>
      </c>
      <c r="Q2653" t="s">
        <v>8319</v>
      </c>
      <c r="R2653" t="s">
        <v>8355</v>
      </c>
      <c r="S2653" s="11">
        <f t="shared" si="166"/>
        <v>42327.805659722217</v>
      </c>
      <c r="T2653" s="11">
        <f t="shared" si="167"/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6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7">
        <f t="shared" si="164"/>
        <v>8.8500000000000002E-3</v>
      </c>
      <c r="P2654" s="9">
        <f t="shared" si="165"/>
        <v>80.454545454545453</v>
      </c>
      <c r="Q2654" t="s">
        <v>8319</v>
      </c>
      <c r="R2654" t="s">
        <v>8355</v>
      </c>
      <c r="S2654" s="11">
        <f t="shared" si="166"/>
        <v>41953.158854166672</v>
      </c>
      <c r="T2654" s="11">
        <f t="shared" si="167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6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7">
        <f t="shared" si="164"/>
        <v>0.1152156862745098</v>
      </c>
      <c r="P2655" s="9">
        <f t="shared" si="165"/>
        <v>83.942857142857136</v>
      </c>
      <c r="Q2655" t="s">
        <v>8319</v>
      </c>
      <c r="R2655" t="s">
        <v>8355</v>
      </c>
      <c r="S2655" s="11">
        <f t="shared" si="166"/>
        <v>41771.651932870373</v>
      </c>
      <c r="T2655" s="11">
        <f t="shared" si="167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7">
        <f t="shared" si="164"/>
        <v>5.1000000000000004E-4</v>
      </c>
      <c r="P2656" s="9">
        <f t="shared" si="165"/>
        <v>8.5</v>
      </c>
      <c r="Q2656" t="s">
        <v>8319</v>
      </c>
      <c r="R2656" t="s">
        <v>8355</v>
      </c>
      <c r="S2656" s="11">
        <f t="shared" si="166"/>
        <v>42055.600995370376</v>
      </c>
      <c r="T2656" s="11">
        <f t="shared" si="167"/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6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7">
        <f t="shared" si="164"/>
        <v>0.21033333333333334</v>
      </c>
      <c r="P2657" s="9">
        <f t="shared" si="165"/>
        <v>73.372093023255815</v>
      </c>
      <c r="Q2657" t="s">
        <v>8319</v>
      </c>
      <c r="R2657" t="s">
        <v>8355</v>
      </c>
      <c r="S2657" s="11">
        <f t="shared" si="166"/>
        <v>42381.866284722222</v>
      </c>
      <c r="T2657" s="11">
        <f t="shared" si="167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6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7">
        <f t="shared" si="164"/>
        <v>0.11436666666666667</v>
      </c>
      <c r="P2658" s="9">
        <f t="shared" si="165"/>
        <v>112.86184210526316</v>
      </c>
      <c r="Q2658" t="s">
        <v>8319</v>
      </c>
      <c r="R2658" t="s">
        <v>8355</v>
      </c>
      <c r="S2658" s="11">
        <f t="shared" si="166"/>
        <v>42767.688518518517</v>
      </c>
      <c r="T2658" s="11">
        <f t="shared" si="167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6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7">
        <f t="shared" si="164"/>
        <v>0.18737933333333334</v>
      </c>
      <c r="P2659" s="9">
        <f t="shared" si="165"/>
        <v>95.277627118644077</v>
      </c>
      <c r="Q2659" t="s">
        <v>8319</v>
      </c>
      <c r="R2659" t="s">
        <v>8355</v>
      </c>
      <c r="S2659" s="11">
        <f t="shared" si="166"/>
        <v>42551.928854166668</v>
      </c>
      <c r="T2659" s="11">
        <f t="shared" si="167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6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7">
        <f t="shared" si="164"/>
        <v>9.2857142857142856E-4</v>
      </c>
      <c r="P2660" s="9">
        <f t="shared" si="165"/>
        <v>22.75</v>
      </c>
      <c r="Q2660" t="s">
        <v>8319</v>
      </c>
      <c r="R2660" t="s">
        <v>8355</v>
      </c>
      <c r="S2660" s="11">
        <f t="shared" si="166"/>
        <v>42551.884189814817</v>
      </c>
      <c r="T2660" s="11">
        <f t="shared" si="167"/>
        <v>42581.884189814817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6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7">
        <f t="shared" si="164"/>
        <v>2.720408163265306E-2</v>
      </c>
      <c r="P2661" s="9">
        <f t="shared" si="165"/>
        <v>133.30000000000001</v>
      </c>
      <c r="Q2661" t="s">
        <v>8319</v>
      </c>
      <c r="R2661" t="s">
        <v>8355</v>
      </c>
      <c r="S2661" s="11">
        <f t="shared" si="166"/>
        <v>42082.069560185191</v>
      </c>
      <c r="T2661" s="11">
        <f t="shared" si="167"/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6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7">
        <f t="shared" si="164"/>
        <v>9.5E-4</v>
      </c>
      <c r="P2662" s="9">
        <f t="shared" si="165"/>
        <v>3.8</v>
      </c>
      <c r="Q2662" t="s">
        <v>8319</v>
      </c>
      <c r="R2662" t="s">
        <v>8355</v>
      </c>
      <c r="S2662" s="11">
        <f t="shared" si="166"/>
        <v>42272.713171296295</v>
      </c>
      <c r="T2662" s="11">
        <f t="shared" si="167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6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7">
        <f t="shared" si="164"/>
        <v>1.0289999999999999</v>
      </c>
      <c r="P2663" s="9">
        <f t="shared" si="165"/>
        <v>85.75</v>
      </c>
      <c r="Q2663" t="s">
        <v>8319</v>
      </c>
      <c r="R2663" t="s">
        <v>8356</v>
      </c>
      <c r="S2663" s="11">
        <f t="shared" si="166"/>
        <v>41542.958449074074</v>
      </c>
      <c r="T2663" s="11">
        <f t="shared" si="167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6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7">
        <f t="shared" si="164"/>
        <v>1.0680000000000001</v>
      </c>
      <c r="P2664" s="9">
        <f t="shared" si="165"/>
        <v>267</v>
      </c>
      <c r="Q2664" t="s">
        <v>8319</v>
      </c>
      <c r="R2664" t="s">
        <v>8356</v>
      </c>
      <c r="S2664" s="11">
        <f t="shared" si="166"/>
        <v>42207.746678240743</v>
      </c>
      <c r="T2664" s="11">
        <f t="shared" si="167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6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7">
        <f t="shared" si="164"/>
        <v>1.0459624999999999</v>
      </c>
      <c r="P2665" s="9">
        <f t="shared" si="165"/>
        <v>373.55803571428572</v>
      </c>
      <c r="Q2665" t="s">
        <v>8319</v>
      </c>
      <c r="R2665" t="s">
        <v>8356</v>
      </c>
      <c r="S2665" s="11">
        <f t="shared" si="166"/>
        <v>42222.622766203705</v>
      </c>
      <c r="T2665" s="11">
        <f t="shared" si="167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7">
        <f t="shared" si="164"/>
        <v>1.0342857142857143</v>
      </c>
      <c r="P2666" s="9">
        <f t="shared" si="165"/>
        <v>174.03846153846155</v>
      </c>
      <c r="Q2666" t="s">
        <v>8319</v>
      </c>
      <c r="R2666" t="s">
        <v>8356</v>
      </c>
      <c r="S2666" s="11">
        <f t="shared" si="166"/>
        <v>42313.02542824074</v>
      </c>
      <c r="T2666" s="11">
        <f t="shared" si="167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6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7">
        <f t="shared" si="164"/>
        <v>1.2314285714285715</v>
      </c>
      <c r="P2667" s="9">
        <f t="shared" si="165"/>
        <v>93.695652173913047</v>
      </c>
      <c r="Q2667" t="s">
        <v>8319</v>
      </c>
      <c r="R2667" t="s">
        <v>8356</v>
      </c>
      <c r="S2667" s="11">
        <f t="shared" si="166"/>
        <v>42083.895532407405</v>
      </c>
      <c r="T2667" s="11">
        <f t="shared" si="167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6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7">
        <f t="shared" si="164"/>
        <v>1.592951</v>
      </c>
      <c r="P2668" s="9">
        <f t="shared" si="165"/>
        <v>77.327718446601949</v>
      </c>
      <c r="Q2668" t="s">
        <v>8319</v>
      </c>
      <c r="R2668" t="s">
        <v>8356</v>
      </c>
      <c r="S2668" s="11">
        <f t="shared" si="166"/>
        <v>42235.764340277776</v>
      </c>
      <c r="T2668" s="11">
        <f t="shared" si="167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6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7">
        <f t="shared" si="164"/>
        <v>1.1066666666666667</v>
      </c>
      <c r="P2669" s="9">
        <f t="shared" si="165"/>
        <v>92.222222222222229</v>
      </c>
      <c r="Q2669" t="s">
        <v>8319</v>
      </c>
      <c r="R2669" t="s">
        <v>8356</v>
      </c>
      <c r="S2669" s="11">
        <f t="shared" si="166"/>
        <v>42380.926111111112</v>
      </c>
      <c r="T2669" s="11">
        <f t="shared" si="167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6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7">
        <f t="shared" si="164"/>
        <v>1.7070000000000001</v>
      </c>
      <c r="P2670" s="9">
        <f t="shared" si="165"/>
        <v>60.964285714285715</v>
      </c>
      <c r="Q2670" t="s">
        <v>8319</v>
      </c>
      <c r="R2670" t="s">
        <v>8356</v>
      </c>
      <c r="S2670" s="11">
        <f t="shared" si="166"/>
        <v>42275.588715277772</v>
      </c>
      <c r="T2670" s="11">
        <f t="shared" si="167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6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7">
        <f t="shared" si="164"/>
        <v>1.25125</v>
      </c>
      <c r="P2671" s="9">
        <f t="shared" si="165"/>
        <v>91</v>
      </c>
      <c r="Q2671" t="s">
        <v>8319</v>
      </c>
      <c r="R2671" t="s">
        <v>8356</v>
      </c>
      <c r="S2671" s="11">
        <f t="shared" si="166"/>
        <v>42319.035833333335</v>
      </c>
      <c r="T2671" s="11">
        <f t="shared" si="167"/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6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7">
        <f t="shared" si="164"/>
        <v>6.4158609339642042E-2</v>
      </c>
      <c r="P2672" s="9">
        <f t="shared" si="165"/>
        <v>41.583333333333336</v>
      </c>
      <c r="Q2672" t="s">
        <v>8319</v>
      </c>
      <c r="R2672" t="s">
        <v>8356</v>
      </c>
      <c r="S2672" s="11">
        <f t="shared" si="166"/>
        <v>41821.020601851851</v>
      </c>
      <c r="T2672" s="11">
        <f t="shared" si="167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6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7">
        <f t="shared" si="164"/>
        <v>0.11344</v>
      </c>
      <c r="P2673" s="9">
        <f t="shared" si="165"/>
        <v>33.761904761904759</v>
      </c>
      <c r="Q2673" t="s">
        <v>8319</v>
      </c>
      <c r="R2673" t="s">
        <v>8356</v>
      </c>
      <c r="S2673" s="11">
        <f t="shared" si="166"/>
        <v>41962.749027777783</v>
      </c>
      <c r="T2673" s="11">
        <f t="shared" si="167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6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7">
        <f t="shared" si="164"/>
        <v>0.33189999999999997</v>
      </c>
      <c r="P2674" s="9">
        <f t="shared" si="165"/>
        <v>70.61702127659575</v>
      </c>
      <c r="Q2674" t="s">
        <v>8319</v>
      </c>
      <c r="R2674" t="s">
        <v>8356</v>
      </c>
      <c r="S2674" s="11">
        <f t="shared" si="166"/>
        <v>42344.884143518517</v>
      </c>
      <c r="T2674" s="11">
        <f t="shared" si="167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6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7">
        <f t="shared" si="164"/>
        <v>0.27579999999999999</v>
      </c>
      <c r="P2675" s="9">
        <f t="shared" si="165"/>
        <v>167.15151515151516</v>
      </c>
      <c r="Q2675" t="s">
        <v>8319</v>
      </c>
      <c r="R2675" t="s">
        <v>8356</v>
      </c>
      <c r="S2675" s="11">
        <f t="shared" si="166"/>
        <v>41912.541655092595</v>
      </c>
      <c r="T2675" s="11">
        <f t="shared" si="167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7">
        <f t="shared" si="164"/>
        <v>0.62839999999999996</v>
      </c>
      <c r="P2676" s="9">
        <f t="shared" si="165"/>
        <v>128.61988304093566</v>
      </c>
      <c r="Q2676" t="s">
        <v>8319</v>
      </c>
      <c r="R2676" t="s">
        <v>8356</v>
      </c>
      <c r="S2676" s="11">
        <f t="shared" si="166"/>
        <v>42529.632754629631</v>
      </c>
      <c r="T2676" s="11">
        <f t="shared" si="167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6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7">
        <f t="shared" si="164"/>
        <v>7.5880000000000003E-2</v>
      </c>
      <c r="P2677" s="9">
        <f t="shared" si="165"/>
        <v>65.41379310344827</v>
      </c>
      <c r="Q2677" t="s">
        <v>8319</v>
      </c>
      <c r="R2677" t="s">
        <v>8356</v>
      </c>
      <c r="S2677" s="11">
        <f t="shared" si="166"/>
        <v>41923.857511574075</v>
      </c>
      <c r="T2677" s="11">
        <f t="shared" si="167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6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7">
        <f t="shared" si="164"/>
        <v>0.50380952380952382</v>
      </c>
      <c r="P2678" s="9">
        <f t="shared" si="165"/>
        <v>117.55555555555556</v>
      </c>
      <c r="Q2678" t="s">
        <v>8319</v>
      </c>
      <c r="R2678" t="s">
        <v>8356</v>
      </c>
      <c r="S2678" s="11">
        <f t="shared" si="166"/>
        <v>42482.624699074076</v>
      </c>
      <c r="T2678" s="11">
        <f t="shared" si="167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6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7">
        <f t="shared" si="164"/>
        <v>0.17512820512820512</v>
      </c>
      <c r="P2679" s="9">
        <f t="shared" si="165"/>
        <v>126.48148148148148</v>
      </c>
      <c r="Q2679" t="s">
        <v>8319</v>
      </c>
      <c r="R2679" t="s">
        <v>8356</v>
      </c>
      <c r="S2679" s="11">
        <f t="shared" si="166"/>
        <v>41793.029432870368</v>
      </c>
      <c r="T2679" s="11">
        <f t="shared" si="167"/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6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7">
        <f t="shared" si="164"/>
        <v>1.3750000000000001E-4</v>
      </c>
      <c r="P2680" s="9">
        <f t="shared" si="165"/>
        <v>550</v>
      </c>
      <c r="Q2680" t="s">
        <v>8319</v>
      </c>
      <c r="R2680" t="s">
        <v>8356</v>
      </c>
      <c r="S2680" s="11">
        <f t="shared" si="166"/>
        <v>42241.798206018517</v>
      </c>
      <c r="T2680" s="11">
        <f t="shared" si="167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6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7">
        <f t="shared" si="164"/>
        <v>3.3E-3</v>
      </c>
      <c r="P2681" s="9">
        <f t="shared" si="165"/>
        <v>44</v>
      </c>
      <c r="Q2681" t="s">
        <v>8319</v>
      </c>
      <c r="R2681" t="s">
        <v>8356</v>
      </c>
      <c r="S2681" s="11">
        <f t="shared" si="166"/>
        <v>42033.001087962963</v>
      </c>
      <c r="T2681" s="11">
        <f t="shared" si="167"/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6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7">
        <f t="shared" si="164"/>
        <v>8.6250000000000007E-3</v>
      </c>
      <c r="P2682" s="9">
        <f t="shared" si="165"/>
        <v>69</v>
      </c>
      <c r="Q2682" t="s">
        <v>8319</v>
      </c>
      <c r="R2682" t="s">
        <v>8356</v>
      </c>
      <c r="S2682" s="11">
        <f t="shared" si="166"/>
        <v>42436.211701388893</v>
      </c>
      <c r="T2682" s="11">
        <f t="shared" si="167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6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7">
        <f t="shared" si="164"/>
        <v>6.875E-3</v>
      </c>
      <c r="P2683" s="9">
        <f t="shared" si="165"/>
        <v>27.5</v>
      </c>
      <c r="Q2683" t="s">
        <v>8336</v>
      </c>
      <c r="R2683" t="s">
        <v>8337</v>
      </c>
      <c r="S2683" s="11">
        <f t="shared" si="166"/>
        <v>41805.895254629628</v>
      </c>
      <c r="T2683" s="11">
        <f t="shared" si="167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6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7">
        <f t="shared" si="164"/>
        <v>0.28299999999999997</v>
      </c>
      <c r="P2684" s="9">
        <f t="shared" si="165"/>
        <v>84.9</v>
      </c>
      <c r="Q2684" t="s">
        <v>8336</v>
      </c>
      <c r="R2684" t="s">
        <v>8337</v>
      </c>
      <c r="S2684" s="11">
        <f t="shared" si="166"/>
        <v>41932.871990740743</v>
      </c>
      <c r="T2684" s="11">
        <f t="shared" si="167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6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7">
        <f t="shared" si="164"/>
        <v>2.3999999999999998E-3</v>
      </c>
      <c r="P2685" s="9">
        <f t="shared" si="165"/>
        <v>12</v>
      </c>
      <c r="Q2685" t="s">
        <v>8336</v>
      </c>
      <c r="R2685" t="s">
        <v>8337</v>
      </c>
      <c r="S2685" s="11">
        <f t="shared" si="166"/>
        <v>42034.75509259259</v>
      </c>
      <c r="T2685" s="11">
        <f t="shared" si="167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7">
        <f t="shared" si="164"/>
        <v>1.1428571428571429E-2</v>
      </c>
      <c r="P2686" s="9">
        <f t="shared" si="165"/>
        <v>200</v>
      </c>
      <c r="Q2686" t="s">
        <v>8336</v>
      </c>
      <c r="R2686" t="s">
        <v>8337</v>
      </c>
      <c r="S2686" s="11">
        <f t="shared" si="166"/>
        <v>41820.914641203701</v>
      </c>
      <c r="T2686" s="11">
        <f t="shared" si="167"/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6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7">
        <f t="shared" si="164"/>
        <v>2.0000000000000001E-4</v>
      </c>
      <c r="P2687" s="9">
        <f t="shared" si="165"/>
        <v>10</v>
      </c>
      <c r="Q2687" t="s">
        <v>8336</v>
      </c>
      <c r="R2687" t="s">
        <v>8337</v>
      </c>
      <c r="S2687" s="11">
        <f t="shared" si="166"/>
        <v>42061.69594907407</v>
      </c>
      <c r="T2687" s="11">
        <f t="shared" si="167"/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6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7">
        <f t="shared" si="164"/>
        <v>0</v>
      </c>
      <c r="P2688" s="9" t="e">
        <f t="shared" si="165"/>
        <v>#DIV/0!</v>
      </c>
      <c r="Q2688" t="s">
        <v>8336</v>
      </c>
      <c r="R2688" t="s">
        <v>8337</v>
      </c>
      <c r="S2688" s="11">
        <f t="shared" si="166"/>
        <v>41892.974803240737</v>
      </c>
      <c r="T2688" s="11">
        <f t="shared" si="167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6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7">
        <f t="shared" si="164"/>
        <v>0</v>
      </c>
      <c r="P2689" s="9" t="e">
        <f t="shared" si="165"/>
        <v>#DIV/0!</v>
      </c>
      <c r="Q2689" t="s">
        <v>8336</v>
      </c>
      <c r="R2689" t="s">
        <v>8337</v>
      </c>
      <c r="S2689" s="11">
        <f t="shared" si="166"/>
        <v>42154.64025462963</v>
      </c>
      <c r="T2689" s="11">
        <f t="shared" si="167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6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7">
        <f t="shared" si="164"/>
        <v>1.48E-3</v>
      </c>
      <c r="P2690" s="9">
        <f t="shared" si="165"/>
        <v>5.2857142857142856</v>
      </c>
      <c r="Q2690" t="s">
        <v>8336</v>
      </c>
      <c r="R2690" t="s">
        <v>8337</v>
      </c>
      <c r="S2690" s="11">
        <f t="shared" si="166"/>
        <v>42028.118865740747</v>
      </c>
      <c r="T2690" s="11">
        <f t="shared" si="167"/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6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7">
        <f t="shared" ref="O2691:O2754" si="168">E2691/D2691</f>
        <v>2.8571428571428571E-5</v>
      </c>
      <c r="P2691" s="9">
        <f t="shared" ref="P2691:P2754" si="169">E2691/L2691</f>
        <v>1</v>
      </c>
      <c r="Q2691" t="s">
        <v>8336</v>
      </c>
      <c r="R2691" t="s">
        <v>8337</v>
      </c>
      <c r="S2691" s="11">
        <f t="shared" ref="S2691:S2754" si="170">(((J2691/60)/60)/24)+DATE(1970,1,1)</f>
        <v>42551.961689814809</v>
      </c>
      <c r="T2691" s="11">
        <f t="shared" ref="T2691:T2754" si="171">(((I2691/60)/60)/24)+DATE(1970,1,1)</f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6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7">
        <f t="shared" si="168"/>
        <v>0.107325</v>
      </c>
      <c r="P2692" s="9">
        <f t="shared" si="169"/>
        <v>72.762711864406782</v>
      </c>
      <c r="Q2692" t="s">
        <v>8336</v>
      </c>
      <c r="R2692" t="s">
        <v>8337</v>
      </c>
      <c r="S2692" s="11">
        <f t="shared" si="170"/>
        <v>42113.105046296296</v>
      </c>
      <c r="T2692" s="11">
        <f t="shared" si="171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6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7">
        <f t="shared" si="168"/>
        <v>5.3846153846153844E-4</v>
      </c>
      <c r="P2693" s="9">
        <f t="shared" si="169"/>
        <v>17.5</v>
      </c>
      <c r="Q2693" t="s">
        <v>8336</v>
      </c>
      <c r="R2693" t="s">
        <v>8337</v>
      </c>
      <c r="S2693" s="11">
        <f t="shared" si="170"/>
        <v>42089.724039351851</v>
      </c>
      <c r="T2693" s="11">
        <f t="shared" si="171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6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7">
        <f t="shared" si="168"/>
        <v>7.1428571428571426E-3</v>
      </c>
      <c r="P2694" s="9">
        <f t="shared" si="169"/>
        <v>25</v>
      </c>
      <c r="Q2694" t="s">
        <v>8336</v>
      </c>
      <c r="R2694" t="s">
        <v>8337</v>
      </c>
      <c r="S2694" s="11">
        <f t="shared" si="170"/>
        <v>42058.334027777775</v>
      </c>
      <c r="T2694" s="11">
        <f t="shared" si="171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6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7">
        <f t="shared" si="168"/>
        <v>8.0000000000000002E-3</v>
      </c>
      <c r="P2695" s="9">
        <f t="shared" si="169"/>
        <v>13.333333333333334</v>
      </c>
      <c r="Q2695" t="s">
        <v>8336</v>
      </c>
      <c r="R2695" t="s">
        <v>8337</v>
      </c>
      <c r="S2695" s="11">
        <f t="shared" si="170"/>
        <v>41834.138495370367</v>
      </c>
      <c r="T2695" s="11">
        <f t="shared" si="171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7">
        <f t="shared" si="168"/>
        <v>3.3333333333333335E-5</v>
      </c>
      <c r="P2696" s="9">
        <f t="shared" si="169"/>
        <v>1</v>
      </c>
      <c r="Q2696" t="s">
        <v>8336</v>
      </c>
      <c r="R2696" t="s">
        <v>8337</v>
      </c>
      <c r="S2696" s="11">
        <f t="shared" si="170"/>
        <v>41878.140497685185</v>
      </c>
      <c r="T2696" s="11">
        <f t="shared" si="171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6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7">
        <f t="shared" si="168"/>
        <v>4.7333333333333333E-3</v>
      </c>
      <c r="P2697" s="9">
        <f t="shared" si="169"/>
        <v>23.666666666666668</v>
      </c>
      <c r="Q2697" t="s">
        <v>8336</v>
      </c>
      <c r="R2697" t="s">
        <v>8337</v>
      </c>
      <c r="S2697" s="11">
        <f t="shared" si="170"/>
        <v>42048.181921296295</v>
      </c>
      <c r="T2697" s="11">
        <f t="shared" si="171"/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6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7">
        <f t="shared" si="168"/>
        <v>5.6500000000000002E-2</v>
      </c>
      <c r="P2698" s="9">
        <f t="shared" si="169"/>
        <v>89.21052631578948</v>
      </c>
      <c r="Q2698" t="s">
        <v>8336</v>
      </c>
      <c r="R2698" t="s">
        <v>8337</v>
      </c>
      <c r="S2698" s="11">
        <f t="shared" si="170"/>
        <v>41964.844444444447</v>
      </c>
      <c r="T2698" s="11">
        <f t="shared" si="171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6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7">
        <f t="shared" si="168"/>
        <v>0.26352173913043481</v>
      </c>
      <c r="P2699" s="9">
        <f t="shared" si="169"/>
        <v>116.55769230769231</v>
      </c>
      <c r="Q2699" t="s">
        <v>8336</v>
      </c>
      <c r="R2699" t="s">
        <v>8337</v>
      </c>
      <c r="S2699" s="11">
        <f t="shared" si="170"/>
        <v>42187.940081018518</v>
      </c>
      <c r="T2699" s="11">
        <f t="shared" si="171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6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7">
        <f t="shared" si="168"/>
        <v>3.2512500000000002E-3</v>
      </c>
      <c r="P2700" s="9">
        <f t="shared" si="169"/>
        <v>13.005000000000001</v>
      </c>
      <c r="Q2700" t="s">
        <v>8336</v>
      </c>
      <c r="R2700" t="s">
        <v>8337</v>
      </c>
      <c r="S2700" s="11">
        <f t="shared" si="170"/>
        <v>41787.898240740738</v>
      </c>
      <c r="T2700" s="11">
        <f t="shared" si="171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 s="6">
        <v>2</v>
      </c>
      <c r="E2701" s="6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7">
        <f t="shared" si="168"/>
        <v>0</v>
      </c>
      <c r="P2701" s="9" t="e">
        <f t="shared" si="169"/>
        <v>#DIV/0!</v>
      </c>
      <c r="Q2701" t="s">
        <v>8336</v>
      </c>
      <c r="R2701" t="s">
        <v>8337</v>
      </c>
      <c r="S2701" s="11">
        <f t="shared" si="170"/>
        <v>41829.896562499998</v>
      </c>
      <c r="T2701" s="11">
        <f t="shared" si="171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6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7">
        <f t="shared" si="168"/>
        <v>7.0007000700070005E-3</v>
      </c>
      <c r="P2702" s="9">
        <f t="shared" si="169"/>
        <v>17.5</v>
      </c>
      <c r="Q2702" t="s">
        <v>8336</v>
      </c>
      <c r="R2702" t="s">
        <v>8337</v>
      </c>
      <c r="S2702" s="11">
        <f t="shared" si="170"/>
        <v>41870.87467592593</v>
      </c>
      <c r="T2702" s="11">
        <f t="shared" si="171"/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6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7">
        <f t="shared" si="168"/>
        <v>0.46176470588235297</v>
      </c>
      <c r="P2703" s="9">
        <f t="shared" si="169"/>
        <v>34.130434782608695</v>
      </c>
      <c r="Q2703" t="s">
        <v>8317</v>
      </c>
      <c r="R2703" t="s">
        <v>8357</v>
      </c>
      <c r="S2703" s="11">
        <f t="shared" si="170"/>
        <v>42801.774699074071</v>
      </c>
      <c r="T2703" s="11">
        <f t="shared" si="171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6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7">
        <f t="shared" si="168"/>
        <v>0.34410000000000002</v>
      </c>
      <c r="P2704" s="9">
        <f t="shared" si="169"/>
        <v>132.34615384615384</v>
      </c>
      <c r="Q2704" t="s">
        <v>8317</v>
      </c>
      <c r="R2704" t="s">
        <v>8357</v>
      </c>
      <c r="S2704" s="11">
        <f t="shared" si="170"/>
        <v>42800.801817129628</v>
      </c>
      <c r="T2704" s="11">
        <f t="shared" si="171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6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7">
        <f t="shared" si="168"/>
        <v>1.0375000000000001</v>
      </c>
      <c r="P2705" s="9">
        <f t="shared" si="169"/>
        <v>922.22222222222217</v>
      </c>
      <c r="Q2705" t="s">
        <v>8317</v>
      </c>
      <c r="R2705" t="s">
        <v>8357</v>
      </c>
      <c r="S2705" s="11">
        <f t="shared" si="170"/>
        <v>42756.690162037034</v>
      </c>
      <c r="T2705" s="11">
        <f t="shared" si="171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7">
        <f t="shared" si="168"/>
        <v>6.0263157894736845E-2</v>
      </c>
      <c r="P2706" s="9">
        <f t="shared" si="169"/>
        <v>163.57142857142858</v>
      </c>
      <c r="Q2706" t="s">
        <v>8317</v>
      </c>
      <c r="R2706" t="s">
        <v>8357</v>
      </c>
      <c r="S2706" s="11">
        <f t="shared" si="170"/>
        <v>42787.862430555557</v>
      </c>
      <c r="T2706" s="11">
        <f t="shared" si="171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6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7">
        <f t="shared" si="168"/>
        <v>0.10539393939393939</v>
      </c>
      <c r="P2707" s="9">
        <f t="shared" si="169"/>
        <v>217.375</v>
      </c>
      <c r="Q2707" t="s">
        <v>8317</v>
      </c>
      <c r="R2707" t="s">
        <v>8357</v>
      </c>
      <c r="S2707" s="11">
        <f t="shared" si="170"/>
        <v>42773.916180555556</v>
      </c>
      <c r="T2707" s="11">
        <f t="shared" si="171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6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7">
        <f t="shared" si="168"/>
        <v>1.1229714285714285</v>
      </c>
      <c r="P2708" s="9">
        <f t="shared" si="169"/>
        <v>149.44486692015209</v>
      </c>
      <c r="Q2708" t="s">
        <v>8317</v>
      </c>
      <c r="R2708" t="s">
        <v>8357</v>
      </c>
      <c r="S2708" s="11">
        <f t="shared" si="170"/>
        <v>41899.294942129629</v>
      </c>
      <c r="T2708" s="11">
        <f t="shared" si="171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6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7">
        <f t="shared" si="168"/>
        <v>3.50844625</v>
      </c>
      <c r="P2709" s="9">
        <f t="shared" si="169"/>
        <v>71.237487309644663</v>
      </c>
      <c r="Q2709" t="s">
        <v>8317</v>
      </c>
      <c r="R2709" t="s">
        <v>8357</v>
      </c>
      <c r="S2709" s="11">
        <f t="shared" si="170"/>
        <v>41391.782905092594</v>
      </c>
      <c r="T2709" s="11">
        <f t="shared" si="171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6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7">
        <f t="shared" si="168"/>
        <v>2.3321535</v>
      </c>
      <c r="P2710" s="9">
        <f t="shared" si="169"/>
        <v>44.464318398474738</v>
      </c>
      <c r="Q2710" t="s">
        <v>8317</v>
      </c>
      <c r="R2710" t="s">
        <v>8357</v>
      </c>
      <c r="S2710" s="11">
        <f t="shared" si="170"/>
        <v>42512.698217592595</v>
      </c>
      <c r="T2710" s="11">
        <f t="shared" si="171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6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7">
        <f t="shared" si="168"/>
        <v>1.01606</v>
      </c>
      <c r="P2711" s="9">
        <f t="shared" si="169"/>
        <v>164.94480519480518</v>
      </c>
      <c r="Q2711" t="s">
        <v>8317</v>
      </c>
      <c r="R2711" t="s">
        <v>8357</v>
      </c>
      <c r="S2711" s="11">
        <f t="shared" si="170"/>
        <v>42612.149780092594</v>
      </c>
      <c r="T2711" s="11">
        <f t="shared" si="171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6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7">
        <f t="shared" si="168"/>
        <v>1.5390035000000002</v>
      </c>
      <c r="P2712" s="9">
        <f t="shared" si="169"/>
        <v>84.871516544117654</v>
      </c>
      <c r="Q2712" t="s">
        <v>8317</v>
      </c>
      <c r="R2712" t="s">
        <v>8357</v>
      </c>
      <c r="S2712" s="11">
        <f t="shared" si="170"/>
        <v>41828.229490740741</v>
      </c>
      <c r="T2712" s="11">
        <f t="shared" si="171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6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7">
        <f t="shared" si="168"/>
        <v>1.007161125319693</v>
      </c>
      <c r="P2713" s="9">
        <f t="shared" si="169"/>
        <v>53.945205479452056</v>
      </c>
      <c r="Q2713" t="s">
        <v>8317</v>
      </c>
      <c r="R2713" t="s">
        <v>8357</v>
      </c>
      <c r="S2713" s="11">
        <f t="shared" si="170"/>
        <v>41780.745254629634</v>
      </c>
      <c r="T2713" s="11">
        <f t="shared" si="171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6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7">
        <f t="shared" si="168"/>
        <v>1.3138181818181818</v>
      </c>
      <c r="P2714" s="9">
        <f t="shared" si="169"/>
        <v>50.531468531468533</v>
      </c>
      <c r="Q2714" t="s">
        <v>8317</v>
      </c>
      <c r="R2714" t="s">
        <v>8357</v>
      </c>
      <c r="S2714" s="11">
        <f t="shared" si="170"/>
        <v>41432.062037037038</v>
      </c>
      <c r="T2714" s="11">
        <f t="shared" si="171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6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7">
        <f t="shared" si="168"/>
        <v>1.0224133333333334</v>
      </c>
      <c r="P2715" s="9">
        <f t="shared" si="169"/>
        <v>108.00140845070422</v>
      </c>
      <c r="Q2715" t="s">
        <v>8317</v>
      </c>
      <c r="R2715" t="s">
        <v>8357</v>
      </c>
      <c r="S2715" s="11">
        <f t="shared" si="170"/>
        <v>42322.653749999998</v>
      </c>
      <c r="T2715" s="11">
        <f t="shared" si="171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7">
        <f t="shared" si="168"/>
        <v>1.1635599999999999</v>
      </c>
      <c r="P2716" s="9">
        <f t="shared" si="169"/>
        <v>95.373770491803285</v>
      </c>
      <c r="Q2716" t="s">
        <v>8317</v>
      </c>
      <c r="R2716" t="s">
        <v>8357</v>
      </c>
      <c r="S2716" s="11">
        <f t="shared" si="170"/>
        <v>42629.655046296291</v>
      </c>
      <c r="T2716" s="11">
        <f t="shared" si="171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6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7">
        <f t="shared" si="168"/>
        <v>2.6462241666666664</v>
      </c>
      <c r="P2717" s="9">
        <f t="shared" si="169"/>
        <v>57.631016333938291</v>
      </c>
      <c r="Q2717" t="s">
        <v>8317</v>
      </c>
      <c r="R2717" t="s">
        <v>8357</v>
      </c>
      <c r="S2717" s="11">
        <f t="shared" si="170"/>
        <v>42387.398472222223</v>
      </c>
      <c r="T2717" s="11">
        <f t="shared" si="171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6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7">
        <f t="shared" si="168"/>
        <v>1.1998010000000001</v>
      </c>
      <c r="P2718" s="9">
        <f t="shared" si="169"/>
        <v>64.160481283422456</v>
      </c>
      <c r="Q2718" t="s">
        <v>8317</v>
      </c>
      <c r="R2718" t="s">
        <v>8357</v>
      </c>
      <c r="S2718" s="11">
        <f t="shared" si="170"/>
        <v>42255.333252314813</v>
      </c>
      <c r="T2718" s="11">
        <f t="shared" si="171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6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7">
        <f t="shared" si="168"/>
        <v>1.2010400000000001</v>
      </c>
      <c r="P2719" s="9">
        <f t="shared" si="169"/>
        <v>92.387692307692305</v>
      </c>
      <c r="Q2719" t="s">
        <v>8317</v>
      </c>
      <c r="R2719" t="s">
        <v>8357</v>
      </c>
      <c r="S2719" s="11">
        <f t="shared" si="170"/>
        <v>41934.914918981485</v>
      </c>
      <c r="T2719" s="11">
        <f t="shared" si="171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6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7">
        <f t="shared" si="168"/>
        <v>1.0358333333333334</v>
      </c>
      <c r="P2720" s="9">
        <f t="shared" si="169"/>
        <v>125.97972972972973</v>
      </c>
      <c r="Q2720" t="s">
        <v>8317</v>
      </c>
      <c r="R2720" t="s">
        <v>8357</v>
      </c>
      <c r="S2720" s="11">
        <f t="shared" si="170"/>
        <v>42465.596585648149</v>
      </c>
      <c r="T2720" s="11">
        <f t="shared" si="171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6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7">
        <f t="shared" si="168"/>
        <v>1.0883333333333334</v>
      </c>
      <c r="P2721" s="9">
        <f t="shared" si="169"/>
        <v>94.637681159420296</v>
      </c>
      <c r="Q2721" t="s">
        <v>8317</v>
      </c>
      <c r="R2721" t="s">
        <v>8357</v>
      </c>
      <c r="S2721" s="11">
        <f t="shared" si="170"/>
        <v>42418.031180555554</v>
      </c>
      <c r="T2721" s="11">
        <f t="shared" si="171"/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6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7">
        <f t="shared" si="168"/>
        <v>1.1812400000000001</v>
      </c>
      <c r="P2722" s="9">
        <f t="shared" si="169"/>
        <v>170.69942196531792</v>
      </c>
      <c r="Q2722" t="s">
        <v>8317</v>
      </c>
      <c r="R2722" t="s">
        <v>8357</v>
      </c>
      <c r="S2722" s="11">
        <f t="shared" si="170"/>
        <v>42655.465891203698</v>
      </c>
      <c r="T2722" s="11">
        <f t="shared" si="171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6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7">
        <f t="shared" si="168"/>
        <v>14.62</v>
      </c>
      <c r="P2723" s="9">
        <f t="shared" si="169"/>
        <v>40.762081784386616</v>
      </c>
      <c r="Q2723" t="s">
        <v>8319</v>
      </c>
      <c r="R2723" t="s">
        <v>8349</v>
      </c>
      <c r="S2723" s="11">
        <f t="shared" si="170"/>
        <v>41493.543958333335</v>
      </c>
      <c r="T2723" s="11">
        <f t="shared" si="171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6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7">
        <f t="shared" si="168"/>
        <v>2.5253999999999999</v>
      </c>
      <c r="P2724" s="9">
        <f t="shared" si="169"/>
        <v>68.254054054054052</v>
      </c>
      <c r="Q2724" t="s">
        <v>8319</v>
      </c>
      <c r="R2724" t="s">
        <v>8349</v>
      </c>
      <c r="S2724" s="11">
        <f t="shared" si="170"/>
        <v>42704.857094907406</v>
      </c>
      <c r="T2724" s="11">
        <f t="shared" si="171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6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7">
        <f t="shared" si="168"/>
        <v>1.4005000000000001</v>
      </c>
      <c r="P2725" s="9">
        <f t="shared" si="169"/>
        <v>95.48863636363636</v>
      </c>
      <c r="Q2725" t="s">
        <v>8319</v>
      </c>
      <c r="R2725" t="s">
        <v>8349</v>
      </c>
      <c r="S2725" s="11">
        <f t="shared" si="170"/>
        <v>41944.83898148148</v>
      </c>
      <c r="T2725" s="11">
        <f t="shared" si="171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7">
        <f t="shared" si="168"/>
        <v>2.9687520259319289</v>
      </c>
      <c r="P2726" s="9">
        <f t="shared" si="169"/>
        <v>7.1902649656526005</v>
      </c>
      <c r="Q2726" t="s">
        <v>8319</v>
      </c>
      <c r="R2726" t="s">
        <v>8349</v>
      </c>
      <c r="S2726" s="11">
        <f t="shared" si="170"/>
        <v>42199.32707175926</v>
      </c>
      <c r="T2726" s="11">
        <f t="shared" si="171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6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7">
        <f t="shared" si="168"/>
        <v>1.445425</v>
      </c>
      <c r="P2727" s="9">
        <f t="shared" si="169"/>
        <v>511.65486725663715</v>
      </c>
      <c r="Q2727" t="s">
        <v>8319</v>
      </c>
      <c r="R2727" t="s">
        <v>8349</v>
      </c>
      <c r="S2727" s="11">
        <f t="shared" si="170"/>
        <v>42745.744618055556</v>
      </c>
      <c r="T2727" s="11">
        <f t="shared" si="171"/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6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7">
        <f t="shared" si="168"/>
        <v>1.05745</v>
      </c>
      <c r="P2728" s="9">
        <f t="shared" si="169"/>
        <v>261.74504950495049</v>
      </c>
      <c r="Q2728" t="s">
        <v>8319</v>
      </c>
      <c r="R2728" t="s">
        <v>8349</v>
      </c>
      <c r="S2728" s="11">
        <f t="shared" si="170"/>
        <v>42452.579988425925</v>
      </c>
      <c r="T2728" s="11">
        <f t="shared" si="171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6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7">
        <f t="shared" si="168"/>
        <v>4.9321000000000002</v>
      </c>
      <c r="P2729" s="9">
        <f t="shared" si="169"/>
        <v>69.760961810466767</v>
      </c>
      <c r="Q2729" t="s">
        <v>8319</v>
      </c>
      <c r="R2729" t="s">
        <v>8349</v>
      </c>
      <c r="S2729" s="11">
        <f t="shared" si="170"/>
        <v>42198.676655092597</v>
      </c>
      <c r="T2729" s="11">
        <f t="shared" si="171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6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7">
        <f t="shared" si="168"/>
        <v>2.0182666666666669</v>
      </c>
      <c r="P2730" s="9">
        <f t="shared" si="169"/>
        <v>77.229591836734699</v>
      </c>
      <c r="Q2730" t="s">
        <v>8319</v>
      </c>
      <c r="R2730" t="s">
        <v>8349</v>
      </c>
      <c r="S2730" s="11">
        <f t="shared" si="170"/>
        <v>42333.59993055556</v>
      </c>
      <c r="T2730" s="11">
        <f t="shared" si="171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6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7">
        <f t="shared" si="168"/>
        <v>1.0444</v>
      </c>
      <c r="P2731" s="9">
        <f t="shared" si="169"/>
        <v>340.56521739130437</v>
      </c>
      <c r="Q2731" t="s">
        <v>8319</v>
      </c>
      <c r="R2731" t="s">
        <v>8349</v>
      </c>
      <c r="S2731" s="11">
        <f t="shared" si="170"/>
        <v>42095.240706018521</v>
      </c>
      <c r="T2731" s="11">
        <f t="shared" si="171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6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7">
        <f t="shared" si="168"/>
        <v>1.7029262962962963</v>
      </c>
      <c r="P2732" s="9">
        <f t="shared" si="169"/>
        <v>67.417903225806455</v>
      </c>
      <c r="Q2732" t="s">
        <v>8319</v>
      </c>
      <c r="R2732" t="s">
        <v>8349</v>
      </c>
      <c r="S2732" s="11">
        <f t="shared" si="170"/>
        <v>41351.541377314818</v>
      </c>
      <c r="T2732" s="11">
        <f t="shared" si="171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6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7">
        <f t="shared" si="168"/>
        <v>1.0430333333333333</v>
      </c>
      <c r="P2733" s="9">
        <f t="shared" si="169"/>
        <v>845.70270270270271</v>
      </c>
      <c r="Q2733" t="s">
        <v>8319</v>
      </c>
      <c r="R2733" t="s">
        <v>8349</v>
      </c>
      <c r="S2733" s="11">
        <f t="shared" si="170"/>
        <v>41872.525717592594</v>
      </c>
      <c r="T2733" s="11">
        <f t="shared" si="171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6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7">
        <f t="shared" si="168"/>
        <v>1.1825000000000001</v>
      </c>
      <c r="P2734" s="9">
        <f t="shared" si="169"/>
        <v>97.191780821917803</v>
      </c>
      <c r="Q2734" t="s">
        <v>8319</v>
      </c>
      <c r="R2734" t="s">
        <v>8349</v>
      </c>
      <c r="S2734" s="11">
        <f t="shared" si="170"/>
        <v>41389.808194444442</v>
      </c>
      <c r="T2734" s="11">
        <f t="shared" si="171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6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7">
        <f t="shared" si="168"/>
        <v>1.07538</v>
      </c>
      <c r="P2735" s="9">
        <f t="shared" si="169"/>
        <v>451.84033613445376</v>
      </c>
      <c r="Q2735" t="s">
        <v>8319</v>
      </c>
      <c r="R2735" t="s">
        <v>8349</v>
      </c>
      <c r="S2735" s="11">
        <f t="shared" si="170"/>
        <v>42044.272847222222</v>
      </c>
      <c r="T2735" s="11">
        <f t="shared" si="171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 s="6">
        <v>1</v>
      </c>
      <c r="E2736" s="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7">
        <f t="shared" si="168"/>
        <v>22603</v>
      </c>
      <c r="P2736" s="9">
        <f t="shared" si="169"/>
        <v>138.66871165644173</v>
      </c>
      <c r="Q2736" t="s">
        <v>8319</v>
      </c>
      <c r="R2736" t="s">
        <v>8349</v>
      </c>
      <c r="S2736" s="11">
        <f t="shared" si="170"/>
        <v>42626.668888888889</v>
      </c>
      <c r="T2736" s="11">
        <f t="shared" si="171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6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7">
        <f t="shared" si="168"/>
        <v>9.7813466666666677</v>
      </c>
      <c r="P2737" s="9">
        <f t="shared" si="169"/>
        <v>21.640147492625371</v>
      </c>
      <c r="Q2737" t="s">
        <v>8319</v>
      </c>
      <c r="R2737" t="s">
        <v>8349</v>
      </c>
      <c r="S2737" s="11">
        <f t="shared" si="170"/>
        <v>41316.120949074073</v>
      </c>
      <c r="T2737" s="11">
        <f t="shared" si="171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6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7">
        <f t="shared" si="168"/>
        <v>1.2290000000000001</v>
      </c>
      <c r="P2738" s="9">
        <f t="shared" si="169"/>
        <v>169.51724137931035</v>
      </c>
      <c r="Q2738" t="s">
        <v>8319</v>
      </c>
      <c r="R2738" t="s">
        <v>8349</v>
      </c>
      <c r="S2738" s="11">
        <f t="shared" si="170"/>
        <v>41722.666354166664</v>
      </c>
      <c r="T2738" s="11">
        <f t="shared" si="171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6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7">
        <f t="shared" si="168"/>
        <v>2.4606080000000001</v>
      </c>
      <c r="P2739" s="9">
        <f t="shared" si="169"/>
        <v>161.88210526315791</v>
      </c>
      <c r="Q2739" t="s">
        <v>8319</v>
      </c>
      <c r="R2739" t="s">
        <v>8349</v>
      </c>
      <c r="S2739" s="11">
        <f t="shared" si="170"/>
        <v>41611.917673611111</v>
      </c>
      <c r="T2739" s="11">
        <f t="shared" si="171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6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7">
        <f t="shared" si="168"/>
        <v>1.4794</v>
      </c>
      <c r="P2740" s="9">
        <f t="shared" si="169"/>
        <v>493.13333333333333</v>
      </c>
      <c r="Q2740" t="s">
        <v>8319</v>
      </c>
      <c r="R2740" t="s">
        <v>8349</v>
      </c>
      <c r="S2740" s="11">
        <f t="shared" si="170"/>
        <v>42620.143564814818</v>
      </c>
      <c r="T2740" s="11">
        <f t="shared" si="171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6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7">
        <f t="shared" si="168"/>
        <v>3.8409090909090908</v>
      </c>
      <c r="P2741" s="9">
        <f t="shared" si="169"/>
        <v>22.120418848167539</v>
      </c>
      <c r="Q2741" t="s">
        <v>8319</v>
      </c>
      <c r="R2741" t="s">
        <v>8349</v>
      </c>
      <c r="S2741" s="11">
        <f t="shared" si="170"/>
        <v>41719.887928240743</v>
      </c>
      <c r="T2741" s="11">
        <f t="shared" si="171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6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7">
        <f t="shared" si="168"/>
        <v>1.0333333333333334</v>
      </c>
      <c r="P2742" s="9">
        <f t="shared" si="169"/>
        <v>18.235294117647058</v>
      </c>
      <c r="Q2742" t="s">
        <v>8319</v>
      </c>
      <c r="R2742" t="s">
        <v>8349</v>
      </c>
      <c r="S2742" s="11">
        <f t="shared" si="170"/>
        <v>42045.031851851847</v>
      </c>
      <c r="T2742" s="11">
        <f t="shared" si="171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6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7">
        <f t="shared" si="168"/>
        <v>4.3750000000000004E-3</v>
      </c>
      <c r="P2743" s="9">
        <f t="shared" si="169"/>
        <v>8.75</v>
      </c>
      <c r="Q2743" t="s">
        <v>8322</v>
      </c>
      <c r="R2743" t="s">
        <v>8358</v>
      </c>
      <c r="S2743" s="11">
        <f t="shared" si="170"/>
        <v>41911.657430555555</v>
      </c>
      <c r="T2743" s="11">
        <f t="shared" si="171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6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7">
        <f t="shared" si="168"/>
        <v>0.29239999999999999</v>
      </c>
      <c r="P2744" s="9">
        <f t="shared" si="169"/>
        <v>40.611111111111114</v>
      </c>
      <c r="Q2744" t="s">
        <v>8322</v>
      </c>
      <c r="R2744" t="s">
        <v>8358</v>
      </c>
      <c r="S2744" s="11">
        <f t="shared" si="170"/>
        <v>41030.719756944447</v>
      </c>
      <c r="T2744" s="11">
        <f t="shared" si="171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6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7">
        <f t="shared" si="168"/>
        <v>0</v>
      </c>
      <c r="P2745" s="9" t="e">
        <f t="shared" si="169"/>
        <v>#DIV/0!</v>
      </c>
      <c r="Q2745" t="s">
        <v>8322</v>
      </c>
      <c r="R2745" t="s">
        <v>8358</v>
      </c>
      <c r="S2745" s="11">
        <f t="shared" si="170"/>
        <v>42632.328784722224</v>
      </c>
      <c r="T2745" s="11">
        <f t="shared" si="171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7">
        <f t="shared" si="168"/>
        <v>5.2187499999999998E-2</v>
      </c>
      <c r="P2746" s="9">
        <f t="shared" si="169"/>
        <v>37.954545454545453</v>
      </c>
      <c r="Q2746" t="s">
        <v>8322</v>
      </c>
      <c r="R2746" t="s">
        <v>8358</v>
      </c>
      <c r="S2746" s="11">
        <f t="shared" si="170"/>
        <v>40938.062476851854</v>
      </c>
      <c r="T2746" s="11">
        <f t="shared" si="171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6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7">
        <f t="shared" si="168"/>
        <v>0.21887499999999999</v>
      </c>
      <c r="P2747" s="9">
        <f t="shared" si="169"/>
        <v>35.734693877551024</v>
      </c>
      <c r="Q2747" t="s">
        <v>8322</v>
      </c>
      <c r="R2747" t="s">
        <v>8358</v>
      </c>
      <c r="S2747" s="11">
        <f t="shared" si="170"/>
        <v>41044.988055555557</v>
      </c>
      <c r="T2747" s="11">
        <f t="shared" si="171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6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7">
        <f t="shared" si="168"/>
        <v>0.26700000000000002</v>
      </c>
      <c r="P2748" s="9">
        <f t="shared" si="169"/>
        <v>42.157894736842103</v>
      </c>
      <c r="Q2748" t="s">
        <v>8322</v>
      </c>
      <c r="R2748" t="s">
        <v>8358</v>
      </c>
      <c r="S2748" s="11">
        <f t="shared" si="170"/>
        <v>41850.781377314815</v>
      </c>
      <c r="T2748" s="11">
        <f t="shared" si="171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6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7">
        <f t="shared" si="168"/>
        <v>0.28000000000000003</v>
      </c>
      <c r="P2749" s="9">
        <f t="shared" si="169"/>
        <v>35</v>
      </c>
      <c r="Q2749" t="s">
        <v>8322</v>
      </c>
      <c r="R2749" t="s">
        <v>8358</v>
      </c>
      <c r="S2749" s="11">
        <f t="shared" si="170"/>
        <v>41044.64811342593</v>
      </c>
      <c r="T2749" s="11">
        <f t="shared" si="171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6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7">
        <f t="shared" si="168"/>
        <v>1.06E-2</v>
      </c>
      <c r="P2750" s="9">
        <f t="shared" si="169"/>
        <v>13.25</v>
      </c>
      <c r="Q2750" t="s">
        <v>8322</v>
      </c>
      <c r="R2750" t="s">
        <v>8358</v>
      </c>
      <c r="S2750" s="11">
        <f t="shared" si="170"/>
        <v>42585.7106712963</v>
      </c>
      <c r="T2750" s="11">
        <f t="shared" si="171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6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7">
        <f t="shared" si="168"/>
        <v>1.0999999999999999E-2</v>
      </c>
      <c r="P2751" s="9">
        <f t="shared" si="169"/>
        <v>55</v>
      </c>
      <c r="Q2751" t="s">
        <v>8322</v>
      </c>
      <c r="R2751" t="s">
        <v>8358</v>
      </c>
      <c r="S2751" s="11">
        <f t="shared" si="170"/>
        <v>42068.799039351856</v>
      </c>
      <c r="T2751" s="11">
        <f t="shared" si="171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6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7">
        <f t="shared" si="168"/>
        <v>0</v>
      </c>
      <c r="P2752" s="9" t="e">
        <f t="shared" si="169"/>
        <v>#DIV/0!</v>
      </c>
      <c r="Q2752" t="s">
        <v>8322</v>
      </c>
      <c r="R2752" t="s">
        <v>8358</v>
      </c>
      <c r="S2752" s="11">
        <f t="shared" si="170"/>
        <v>41078.899826388886</v>
      </c>
      <c r="T2752" s="11">
        <f t="shared" si="171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6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7">
        <f t="shared" si="168"/>
        <v>0</v>
      </c>
      <c r="P2753" s="9" t="e">
        <f t="shared" si="169"/>
        <v>#DIV/0!</v>
      </c>
      <c r="Q2753" t="s">
        <v>8322</v>
      </c>
      <c r="R2753" t="s">
        <v>8358</v>
      </c>
      <c r="S2753" s="11">
        <f t="shared" si="170"/>
        <v>41747.887060185189</v>
      </c>
      <c r="T2753" s="11">
        <f t="shared" si="171"/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6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7">
        <f t="shared" si="168"/>
        <v>0.11458333333333333</v>
      </c>
      <c r="P2754" s="9">
        <f t="shared" si="169"/>
        <v>39.285714285714285</v>
      </c>
      <c r="Q2754" t="s">
        <v>8322</v>
      </c>
      <c r="R2754" t="s">
        <v>8358</v>
      </c>
      <c r="S2754" s="11">
        <f t="shared" si="170"/>
        <v>40855.765092592592</v>
      </c>
      <c r="T2754" s="11">
        <f t="shared" si="171"/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6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7">
        <f t="shared" ref="O2755:O2818" si="172">E2755/D2755</f>
        <v>0.19</v>
      </c>
      <c r="P2755" s="9">
        <f t="shared" ref="P2755:P2818" si="173">E2755/L2755</f>
        <v>47.5</v>
      </c>
      <c r="Q2755" t="s">
        <v>8322</v>
      </c>
      <c r="R2755" t="s">
        <v>8358</v>
      </c>
      <c r="S2755" s="11">
        <f t="shared" ref="S2755:S2818" si="174">(((J2755/60)/60)/24)+DATE(1970,1,1)</f>
        <v>41117.900729166664</v>
      </c>
      <c r="T2755" s="11">
        <f t="shared" ref="T2755:T2818" si="175">(((I2755/60)/60)/24)+DATE(1970,1,1)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7">
        <f t="shared" si="172"/>
        <v>0</v>
      </c>
      <c r="P2756" s="9" t="e">
        <f t="shared" si="173"/>
        <v>#DIV/0!</v>
      </c>
      <c r="Q2756" t="s">
        <v>8322</v>
      </c>
      <c r="R2756" t="s">
        <v>8358</v>
      </c>
      <c r="S2756" s="11">
        <f t="shared" si="174"/>
        <v>41863.636006944449</v>
      </c>
      <c r="T2756" s="11">
        <f t="shared" si="175"/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6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7">
        <f t="shared" si="172"/>
        <v>0.52</v>
      </c>
      <c r="P2757" s="9">
        <f t="shared" si="173"/>
        <v>17.333333333333332</v>
      </c>
      <c r="Q2757" t="s">
        <v>8322</v>
      </c>
      <c r="R2757" t="s">
        <v>8358</v>
      </c>
      <c r="S2757" s="11">
        <f t="shared" si="174"/>
        <v>42072.790821759263</v>
      </c>
      <c r="T2757" s="11">
        <f t="shared" si="175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6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7">
        <f t="shared" si="172"/>
        <v>0.1048</v>
      </c>
      <c r="P2758" s="9">
        <f t="shared" si="173"/>
        <v>31.757575757575758</v>
      </c>
      <c r="Q2758" t="s">
        <v>8322</v>
      </c>
      <c r="R2758" t="s">
        <v>8358</v>
      </c>
      <c r="S2758" s="11">
        <f t="shared" si="174"/>
        <v>41620.90047453704</v>
      </c>
      <c r="T2758" s="11">
        <f t="shared" si="175"/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6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7">
        <f t="shared" si="172"/>
        <v>6.6666666666666671E-3</v>
      </c>
      <c r="P2759" s="9">
        <f t="shared" si="173"/>
        <v>5</v>
      </c>
      <c r="Q2759" t="s">
        <v>8322</v>
      </c>
      <c r="R2759" t="s">
        <v>8358</v>
      </c>
      <c r="S2759" s="11">
        <f t="shared" si="174"/>
        <v>42573.65662037037</v>
      </c>
      <c r="T2759" s="11">
        <f t="shared" si="175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6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7">
        <f t="shared" si="172"/>
        <v>0.11700000000000001</v>
      </c>
      <c r="P2760" s="9">
        <f t="shared" si="173"/>
        <v>39</v>
      </c>
      <c r="Q2760" t="s">
        <v>8322</v>
      </c>
      <c r="R2760" t="s">
        <v>8358</v>
      </c>
      <c r="S2760" s="11">
        <f t="shared" si="174"/>
        <v>42639.441932870366</v>
      </c>
      <c r="T2760" s="11">
        <f t="shared" si="175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6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7">
        <f t="shared" si="172"/>
        <v>0.105</v>
      </c>
      <c r="P2761" s="9">
        <f t="shared" si="173"/>
        <v>52.5</v>
      </c>
      <c r="Q2761" t="s">
        <v>8322</v>
      </c>
      <c r="R2761" t="s">
        <v>8358</v>
      </c>
      <c r="S2761" s="11">
        <f t="shared" si="174"/>
        <v>42524.36650462963</v>
      </c>
      <c r="T2761" s="11">
        <f t="shared" si="175"/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6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7">
        <f t="shared" si="172"/>
        <v>0</v>
      </c>
      <c r="P2762" s="9" t="e">
        <f t="shared" si="173"/>
        <v>#DIV/0!</v>
      </c>
      <c r="Q2762" t="s">
        <v>8322</v>
      </c>
      <c r="R2762" t="s">
        <v>8358</v>
      </c>
      <c r="S2762" s="11">
        <f t="shared" si="174"/>
        <v>41415.461319444446</v>
      </c>
      <c r="T2762" s="11">
        <f t="shared" si="175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6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7">
        <f t="shared" si="172"/>
        <v>7.1999999999999998E-3</v>
      </c>
      <c r="P2763" s="9">
        <f t="shared" si="173"/>
        <v>9</v>
      </c>
      <c r="Q2763" t="s">
        <v>8322</v>
      </c>
      <c r="R2763" t="s">
        <v>8358</v>
      </c>
      <c r="S2763" s="11">
        <f t="shared" si="174"/>
        <v>41247.063576388886</v>
      </c>
      <c r="T2763" s="11">
        <f t="shared" si="175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6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7">
        <f t="shared" si="172"/>
        <v>7.6923076923076927E-3</v>
      </c>
      <c r="P2764" s="9">
        <f t="shared" si="173"/>
        <v>25</v>
      </c>
      <c r="Q2764" t="s">
        <v>8322</v>
      </c>
      <c r="R2764" t="s">
        <v>8358</v>
      </c>
      <c r="S2764" s="11">
        <f t="shared" si="174"/>
        <v>40927.036979166667</v>
      </c>
      <c r="T2764" s="11">
        <f t="shared" si="175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6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7">
        <f t="shared" si="172"/>
        <v>2.2842639593908631E-3</v>
      </c>
      <c r="P2765" s="9">
        <f t="shared" si="173"/>
        <v>30</v>
      </c>
      <c r="Q2765" t="s">
        <v>8322</v>
      </c>
      <c r="R2765" t="s">
        <v>8358</v>
      </c>
      <c r="S2765" s="11">
        <f t="shared" si="174"/>
        <v>41373.579675925925</v>
      </c>
      <c r="T2765" s="11">
        <f t="shared" si="175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7">
        <f t="shared" si="172"/>
        <v>1.125E-2</v>
      </c>
      <c r="P2766" s="9">
        <f t="shared" si="173"/>
        <v>11.25</v>
      </c>
      <c r="Q2766" t="s">
        <v>8322</v>
      </c>
      <c r="R2766" t="s">
        <v>8358</v>
      </c>
      <c r="S2766" s="11">
        <f t="shared" si="174"/>
        <v>41030.292025462964</v>
      </c>
      <c r="T2766" s="11">
        <f t="shared" si="175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6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7">
        <f t="shared" si="172"/>
        <v>0</v>
      </c>
      <c r="P2767" s="9" t="e">
        <f t="shared" si="173"/>
        <v>#DIV/0!</v>
      </c>
      <c r="Q2767" t="s">
        <v>8322</v>
      </c>
      <c r="R2767" t="s">
        <v>8358</v>
      </c>
      <c r="S2767" s="11">
        <f t="shared" si="174"/>
        <v>41194.579027777778</v>
      </c>
      <c r="T2767" s="11">
        <f t="shared" si="175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6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7">
        <f t="shared" si="172"/>
        <v>0.02</v>
      </c>
      <c r="P2768" s="9">
        <f t="shared" si="173"/>
        <v>25</v>
      </c>
      <c r="Q2768" t="s">
        <v>8322</v>
      </c>
      <c r="R2768" t="s">
        <v>8358</v>
      </c>
      <c r="S2768" s="11">
        <f t="shared" si="174"/>
        <v>40736.668032407404</v>
      </c>
      <c r="T2768" s="11">
        <f t="shared" si="175"/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6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7">
        <f t="shared" si="172"/>
        <v>8.5000000000000006E-3</v>
      </c>
      <c r="P2769" s="9">
        <f t="shared" si="173"/>
        <v>11.333333333333334</v>
      </c>
      <c r="Q2769" t="s">
        <v>8322</v>
      </c>
      <c r="R2769" t="s">
        <v>8358</v>
      </c>
      <c r="S2769" s="11">
        <f t="shared" si="174"/>
        <v>42172.958912037036</v>
      </c>
      <c r="T2769" s="11">
        <f t="shared" si="175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6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7">
        <f t="shared" si="172"/>
        <v>0.14314285714285716</v>
      </c>
      <c r="P2770" s="9">
        <f t="shared" si="173"/>
        <v>29.470588235294116</v>
      </c>
      <c r="Q2770" t="s">
        <v>8322</v>
      </c>
      <c r="R2770" t="s">
        <v>8358</v>
      </c>
      <c r="S2770" s="11">
        <f t="shared" si="174"/>
        <v>40967.614849537036</v>
      </c>
      <c r="T2770" s="11">
        <f t="shared" si="175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6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7">
        <f t="shared" si="172"/>
        <v>2.5000000000000001E-3</v>
      </c>
      <c r="P2771" s="9">
        <f t="shared" si="173"/>
        <v>1</v>
      </c>
      <c r="Q2771" t="s">
        <v>8322</v>
      </c>
      <c r="R2771" t="s">
        <v>8358</v>
      </c>
      <c r="S2771" s="11">
        <f t="shared" si="174"/>
        <v>41745.826273148145</v>
      </c>
      <c r="T2771" s="11">
        <f t="shared" si="175"/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6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7">
        <f t="shared" si="172"/>
        <v>0.1041125</v>
      </c>
      <c r="P2772" s="9">
        <f t="shared" si="173"/>
        <v>63.098484848484851</v>
      </c>
      <c r="Q2772" t="s">
        <v>8322</v>
      </c>
      <c r="R2772" t="s">
        <v>8358</v>
      </c>
      <c r="S2772" s="11">
        <f t="shared" si="174"/>
        <v>41686.705208333333</v>
      </c>
      <c r="T2772" s="11">
        <f t="shared" si="175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6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7">
        <f t="shared" si="172"/>
        <v>0</v>
      </c>
      <c r="P2773" s="9" t="e">
        <f t="shared" si="173"/>
        <v>#DIV/0!</v>
      </c>
      <c r="Q2773" t="s">
        <v>8322</v>
      </c>
      <c r="R2773" t="s">
        <v>8358</v>
      </c>
      <c r="S2773" s="11">
        <f t="shared" si="174"/>
        <v>41257.531712962962</v>
      </c>
      <c r="T2773" s="11">
        <f t="shared" si="175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6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7">
        <f t="shared" si="172"/>
        <v>0</v>
      </c>
      <c r="P2774" s="9" t="e">
        <f t="shared" si="173"/>
        <v>#DIV/0!</v>
      </c>
      <c r="Q2774" t="s">
        <v>8322</v>
      </c>
      <c r="R2774" t="s">
        <v>8358</v>
      </c>
      <c r="S2774" s="11">
        <f t="shared" si="174"/>
        <v>41537.869143518517</v>
      </c>
      <c r="T2774" s="11">
        <f t="shared" si="175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6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7">
        <f t="shared" si="172"/>
        <v>1.8867924528301887E-3</v>
      </c>
      <c r="P2775" s="9">
        <f t="shared" si="173"/>
        <v>1</v>
      </c>
      <c r="Q2775" t="s">
        <v>8322</v>
      </c>
      <c r="R2775" t="s">
        <v>8358</v>
      </c>
      <c r="S2775" s="11">
        <f t="shared" si="174"/>
        <v>42474.86482638889</v>
      </c>
      <c r="T2775" s="11">
        <f t="shared" si="175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7">
        <f t="shared" si="172"/>
        <v>0.14249999999999999</v>
      </c>
      <c r="P2776" s="9">
        <f t="shared" si="173"/>
        <v>43.846153846153847</v>
      </c>
      <c r="Q2776" t="s">
        <v>8322</v>
      </c>
      <c r="R2776" t="s">
        <v>8358</v>
      </c>
      <c r="S2776" s="11">
        <f t="shared" si="174"/>
        <v>41311.126481481479</v>
      </c>
      <c r="T2776" s="11">
        <f t="shared" si="175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6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7">
        <f t="shared" si="172"/>
        <v>0.03</v>
      </c>
      <c r="P2777" s="9">
        <f t="shared" si="173"/>
        <v>75</v>
      </c>
      <c r="Q2777" t="s">
        <v>8322</v>
      </c>
      <c r="R2777" t="s">
        <v>8358</v>
      </c>
      <c r="S2777" s="11">
        <f t="shared" si="174"/>
        <v>40863.013356481482</v>
      </c>
      <c r="T2777" s="11">
        <f t="shared" si="175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6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7">
        <f t="shared" si="172"/>
        <v>7.8809523809523815E-2</v>
      </c>
      <c r="P2778" s="9">
        <f t="shared" si="173"/>
        <v>45.972222222222221</v>
      </c>
      <c r="Q2778" t="s">
        <v>8322</v>
      </c>
      <c r="R2778" t="s">
        <v>8358</v>
      </c>
      <c r="S2778" s="11">
        <f t="shared" si="174"/>
        <v>42136.297175925924</v>
      </c>
      <c r="T2778" s="11">
        <f t="shared" si="175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6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7">
        <f t="shared" si="172"/>
        <v>3.3333333333333335E-3</v>
      </c>
      <c r="P2779" s="9">
        <f t="shared" si="173"/>
        <v>10</v>
      </c>
      <c r="Q2779" t="s">
        <v>8322</v>
      </c>
      <c r="R2779" t="s">
        <v>8358</v>
      </c>
      <c r="S2779" s="11">
        <f t="shared" si="174"/>
        <v>42172.669027777782</v>
      </c>
      <c r="T2779" s="11">
        <f t="shared" si="175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6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7">
        <f t="shared" si="172"/>
        <v>0.25545454545454543</v>
      </c>
      <c r="P2780" s="9">
        <f t="shared" si="173"/>
        <v>93.666666666666671</v>
      </c>
      <c r="Q2780" t="s">
        <v>8322</v>
      </c>
      <c r="R2780" t="s">
        <v>8358</v>
      </c>
      <c r="S2780" s="11">
        <f t="shared" si="174"/>
        <v>41846.978078703702</v>
      </c>
      <c r="T2780" s="11">
        <f t="shared" si="175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6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7">
        <f t="shared" si="172"/>
        <v>2.12E-2</v>
      </c>
      <c r="P2781" s="9">
        <f t="shared" si="173"/>
        <v>53</v>
      </c>
      <c r="Q2781" t="s">
        <v>8322</v>
      </c>
      <c r="R2781" t="s">
        <v>8358</v>
      </c>
      <c r="S2781" s="11">
        <f t="shared" si="174"/>
        <v>42300.585891203707</v>
      </c>
      <c r="T2781" s="11">
        <f t="shared" si="175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6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7">
        <f t="shared" si="172"/>
        <v>0</v>
      </c>
      <c r="P2782" s="9" t="e">
        <f t="shared" si="173"/>
        <v>#DIV/0!</v>
      </c>
      <c r="Q2782" t="s">
        <v>8322</v>
      </c>
      <c r="R2782" t="s">
        <v>8358</v>
      </c>
      <c r="S2782" s="11">
        <f t="shared" si="174"/>
        <v>42774.447777777779</v>
      </c>
      <c r="T2782" s="11">
        <f t="shared" si="175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6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7">
        <f t="shared" si="172"/>
        <v>1.0528</v>
      </c>
      <c r="P2783" s="9">
        <f t="shared" si="173"/>
        <v>47</v>
      </c>
      <c r="Q2783" t="s">
        <v>8317</v>
      </c>
      <c r="R2783" t="s">
        <v>8318</v>
      </c>
      <c r="S2783" s="11">
        <f t="shared" si="174"/>
        <v>42018.94159722222</v>
      </c>
      <c r="T2783" s="11">
        <f t="shared" si="175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6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7">
        <f t="shared" si="172"/>
        <v>1.2</v>
      </c>
      <c r="P2784" s="9">
        <f t="shared" si="173"/>
        <v>66.666666666666671</v>
      </c>
      <c r="Q2784" t="s">
        <v>8317</v>
      </c>
      <c r="R2784" t="s">
        <v>8318</v>
      </c>
      <c r="S2784" s="11">
        <f t="shared" si="174"/>
        <v>42026.924976851849</v>
      </c>
      <c r="T2784" s="11">
        <f t="shared" si="175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6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7">
        <f t="shared" si="172"/>
        <v>1.145</v>
      </c>
      <c r="P2785" s="9">
        <f t="shared" si="173"/>
        <v>18.770491803278688</v>
      </c>
      <c r="Q2785" t="s">
        <v>8317</v>
      </c>
      <c r="R2785" t="s">
        <v>8318</v>
      </c>
      <c r="S2785" s="11">
        <f t="shared" si="174"/>
        <v>42103.535254629634</v>
      </c>
      <c r="T2785" s="11">
        <f t="shared" si="175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7">
        <f t="shared" si="172"/>
        <v>1.19</v>
      </c>
      <c r="P2786" s="9">
        <f t="shared" si="173"/>
        <v>66.111111111111114</v>
      </c>
      <c r="Q2786" t="s">
        <v>8317</v>
      </c>
      <c r="R2786" t="s">
        <v>8318</v>
      </c>
      <c r="S2786" s="11">
        <f t="shared" si="174"/>
        <v>41920.787534722222</v>
      </c>
      <c r="T2786" s="11">
        <f t="shared" si="175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6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7">
        <f t="shared" si="172"/>
        <v>1.0468</v>
      </c>
      <c r="P2787" s="9">
        <f t="shared" si="173"/>
        <v>36.859154929577464</v>
      </c>
      <c r="Q2787" t="s">
        <v>8317</v>
      </c>
      <c r="R2787" t="s">
        <v>8318</v>
      </c>
      <c r="S2787" s="11">
        <f t="shared" si="174"/>
        <v>42558.189432870371</v>
      </c>
      <c r="T2787" s="11">
        <f t="shared" si="175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6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7">
        <f t="shared" si="172"/>
        <v>1.1783999999999999</v>
      </c>
      <c r="P2788" s="9">
        <f t="shared" si="173"/>
        <v>39.810810810810814</v>
      </c>
      <c r="Q2788" t="s">
        <v>8317</v>
      </c>
      <c r="R2788" t="s">
        <v>8318</v>
      </c>
      <c r="S2788" s="11">
        <f t="shared" si="174"/>
        <v>41815.569212962961</v>
      </c>
      <c r="T2788" s="11">
        <f t="shared" si="175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6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7">
        <f t="shared" si="172"/>
        <v>1.1970000000000001</v>
      </c>
      <c r="P2789" s="9">
        <f t="shared" si="173"/>
        <v>31.5</v>
      </c>
      <c r="Q2789" t="s">
        <v>8317</v>
      </c>
      <c r="R2789" t="s">
        <v>8318</v>
      </c>
      <c r="S2789" s="11">
        <f t="shared" si="174"/>
        <v>41808.198518518519</v>
      </c>
      <c r="T2789" s="11">
        <f t="shared" si="175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6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7">
        <f t="shared" si="172"/>
        <v>1.0249999999999999</v>
      </c>
      <c r="P2790" s="9">
        <f t="shared" si="173"/>
        <v>102.5</v>
      </c>
      <c r="Q2790" t="s">
        <v>8317</v>
      </c>
      <c r="R2790" t="s">
        <v>8318</v>
      </c>
      <c r="S2790" s="11">
        <f t="shared" si="174"/>
        <v>42550.701886574068</v>
      </c>
      <c r="T2790" s="11">
        <f t="shared" si="175"/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6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7">
        <f t="shared" si="172"/>
        <v>1.0116666666666667</v>
      </c>
      <c r="P2791" s="9">
        <f t="shared" si="173"/>
        <v>126.45833333333333</v>
      </c>
      <c r="Q2791" t="s">
        <v>8317</v>
      </c>
      <c r="R2791" t="s">
        <v>8318</v>
      </c>
      <c r="S2791" s="11">
        <f t="shared" si="174"/>
        <v>42056.013124999998</v>
      </c>
      <c r="T2791" s="11">
        <f t="shared" si="175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6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7">
        <f t="shared" si="172"/>
        <v>1.0533333333333332</v>
      </c>
      <c r="P2792" s="9">
        <f t="shared" si="173"/>
        <v>47.878787878787875</v>
      </c>
      <c r="Q2792" t="s">
        <v>8317</v>
      </c>
      <c r="R2792" t="s">
        <v>8318</v>
      </c>
      <c r="S2792" s="11">
        <f t="shared" si="174"/>
        <v>42016.938692129625</v>
      </c>
      <c r="T2792" s="11">
        <f t="shared" si="175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6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7">
        <f t="shared" si="172"/>
        <v>1.0249999999999999</v>
      </c>
      <c r="P2793" s="9">
        <f t="shared" si="173"/>
        <v>73.214285714285708</v>
      </c>
      <c r="Q2793" t="s">
        <v>8317</v>
      </c>
      <c r="R2793" t="s">
        <v>8318</v>
      </c>
      <c r="S2793" s="11">
        <f t="shared" si="174"/>
        <v>42591.899988425925</v>
      </c>
      <c r="T2793" s="11">
        <f t="shared" si="175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6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7">
        <f t="shared" si="172"/>
        <v>1.0760000000000001</v>
      </c>
      <c r="P2794" s="9">
        <f t="shared" si="173"/>
        <v>89.666666666666671</v>
      </c>
      <c r="Q2794" t="s">
        <v>8317</v>
      </c>
      <c r="R2794" t="s">
        <v>8318</v>
      </c>
      <c r="S2794" s="11">
        <f t="shared" si="174"/>
        <v>42183.231006944443</v>
      </c>
      <c r="T2794" s="11">
        <f t="shared" si="175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6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7">
        <f t="shared" si="172"/>
        <v>1.105675</v>
      </c>
      <c r="P2795" s="9">
        <f t="shared" si="173"/>
        <v>151.4623287671233</v>
      </c>
      <c r="Q2795" t="s">
        <v>8317</v>
      </c>
      <c r="R2795" t="s">
        <v>8318</v>
      </c>
      <c r="S2795" s="11">
        <f t="shared" si="174"/>
        <v>42176.419039351851</v>
      </c>
      <c r="T2795" s="11">
        <f t="shared" si="175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7">
        <f t="shared" si="172"/>
        <v>1.5</v>
      </c>
      <c r="P2796" s="9">
        <f t="shared" si="173"/>
        <v>25</v>
      </c>
      <c r="Q2796" t="s">
        <v>8317</v>
      </c>
      <c r="R2796" t="s">
        <v>8318</v>
      </c>
      <c r="S2796" s="11">
        <f t="shared" si="174"/>
        <v>42416.691655092596</v>
      </c>
      <c r="T2796" s="11">
        <f t="shared" si="175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6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7">
        <f t="shared" si="172"/>
        <v>1.0428571428571429</v>
      </c>
      <c r="P2797" s="9">
        <f t="shared" si="173"/>
        <v>36.5</v>
      </c>
      <c r="Q2797" t="s">
        <v>8317</v>
      </c>
      <c r="R2797" t="s">
        <v>8318</v>
      </c>
      <c r="S2797" s="11">
        <f t="shared" si="174"/>
        <v>41780.525937500002</v>
      </c>
      <c r="T2797" s="11">
        <f t="shared" si="175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6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7">
        <f t="shared" si="172"/>
        <v>1.155</v>
      </c>
      <c r="P2798" s="9">
        <f t="shared" si="173"/>
        <v>44</v>
      </c>
      <c r="Q2798" t="s">
        <v>8317</v>
      </c>
      <c r="R2798" t="s">
        <v>8318</v>
      </c>
      <c r="S2798" s="11">
        <f t="shared" si="174"/>
        <v>41795.528101851851</v>
      </c>
      <c r="T2798" s="11">
        <f t="shared" si="175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6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7">
        <f t="shared" si="172"/>
        <v>1.02645125</v>
      </c>
      <c r="P2799" s="9">
        <f t="shared" si="173"/>
        <v>87.357553191489373</v>
      </c>
      <c r="Q2799" t="s">
        <v>8317</v>
      </c>
      <c r="R2799" t="s">
        <v>8318</v>
      </c>
      <c r="S2799" s="11">
        <f t="shared" si="174"/>
        <v>41798.94027777778</v>
      </c>
      <c r="T2799" s="11">
        <f t="shared" si="175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6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7">
        <f t="shared" si="172"/>
        <v>1.014</v>
      </c>
      <c r="P2800" s="9">
        <f t="shared" si="173"/>
        <v>36.474820143884891</v>
      </c>
      <c r="Q2800" t="s">
        <v>8317</v>
      </c>
      <c r="R2800" t="s">
        <v>8318</v>
      </c>
      <c r="S2800" s="11">
        <f t="shared" si="174"/>
        <v>42201.675011574072</v>
      </c>
      <c r="T2800" s="11">
        <f t="shared" si="175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6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7">
        <f t="shared" si="172"/>
        <v>1.1663479999999999</v>
      </c>
      <c r="P2801" s="9">
        <f t="shared" si="173"/>
        <v>44.859538461538463</v>
      </c>
      <c r="Q2801" t="s">
        <v>8317</v>
      </c>
      <c r="R2801" t="s">
        <v>8318</v>
      </c>
      <c r="S2801" s="11">
        <f t="shared" si="174"/>
        <v>42507.264699074076</v>
      </c>
      <c r="T2801" s="11">
        <f t="shared" si="175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6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7">
        <f t="shared" si="172"/>
        <v>1.33</v>
      </c>
      <c r="P2802" s="9">
        <f t="shared" si="173"/>
        <v>42.903225806451616</v>
      </c>
      <c r="Q2802" t="s">
        <v>8317</v>
      </c>
      <c r="R2802" t="s">
        <v>8318</v>
      </c>
      <c r="S2802" s="11">
        <f t="shared" si="174"/>
        <v>41948.552847222221</v>
      </c>
      <c r="T2802" s="11">
        <f t="shared" si="175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6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7">
        <f t="shared" si="172"/>
        <v>1.3320000000000001</v>
      </c>
      <c r="P2803" s="9">
        <f t="shared" si="173"/>
        <v>51.230769230769234</v>
      </c>
      <c r="Q2803" t="s">
        <v>8317</v>
      </c>
      <c r="R2803" t="s">
        <v>8318</v>
      </c>
      <c r="S2803" s="11">
        <f t="shared" si="174"/>
        <v>41900.243159722224</v>
      </c>
      <c r="T2803" s="11">
        <f t="shared" si="175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6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7">
        <f t="shared" si="172"/>
        <v>1.0183333333333333</v>
      </c>
      <c r="P2804" s="9">
        <f t="shared" si="173"/>
        <v>33.944444444444443</v>
      </c>
      <c r="Q2804" t="s">
        <v>8317</v>
      </c>
      <c r="R2804" t="s">
        <v>8318</v>
      </c>
      <c r="S2804" s="11">
        <f t="shared" si="174"/>
        <v>42192.64707175926</v>
      </c>
      <c r="T2804" s="11">
        <f t="shared" si="175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6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7">
        <f t="shared" si="172"/>
        <v>1.2795000000000001</v>
      </c>
      <c r="P2805" s="9">
        <f t="shared" si="173"/>
        <v>90.744680851063833</v>
      </c>
      <c r="Q2805" t="s">
        <v>8317</v>
      </c>
      <c r="R2805" t="s">
        <v>8318</v>
      </c>
      <c r="S2805" s="11">
        <f t="shared" si="174"/>
        <v>42158.065694444449</v>
      </c>
      <c r="T2805" s="11">
        <f t="shared" si="175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7">
        <f t="shared" si="172"/>
        <v>1.1499999999999999</v>
      </c>
      <c r="P2806" s="9">
        <f t="shared" si="173"/>
        <v>50</v>
      </c>
      <c r="Q2806" t="s">
        <v>8317</v>
      </c>
      <c r="R2806" t="s">
        <v>8318</v>
      </c>
      <c r="S2806" s="11">
        <f t="shared" si="174"/>
        <v>41881.453587962962</v>
      </c>
      <c r="T2806" s="11">
        <f t="shared" si="175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6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7">
        <f t="shared" si="172"/>
        <v>1.1000000000000001</v>
      </c>
      <c r="P2807" s="9">
        <f t="shared" si="173"/>
        <v>24.444444444444443</v>
      </c>
      <c r="Q2807" t="s">
        <v>8317</v>
      </c>
      <c r="R2807" t="s">
        <v>8318</v>
      </c>
      <c r="S2807" s="11">
        <f t="shared" si="174"/>
        <v>42213.505474537036</v>
      </c>
      <c r="T2807" s="11">
        <f t="shared" si="175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6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7">
        <f t="shared" si="172"/>
        <v>1.121</v>
      </c>
      <c r="P2808" s="9">
        <f t="shared" si="173"/>
        <v>44.25</v>
      </c>
      <c r="Q2808" t="s">
        <v>8317</v>
      </c>
      <c r="R2808" t="s">
        <v>8318</v>
      </c>
      <c r="S2808" s="11">
        <f t="shared" si="174"/>
        <v>42185.267245370371</v>
      </c>
      <c r="T2808" s="11">
        <f t="shared" si="175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6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7">
        <f t="shared" si="172"/>
        <v>1.26</v>
      </c>
      <c r="P2809" s="9">
        <f t="shared" si="173"/>
        <v>67.741935483870961</v>
      </c>
      <c r="Q2809" t="s">
        <v>8317</v>
      </c>
      <c r="R2809" t="s">
        <v>8318</v>
      </c>
      <c r="S2809" s="11">
        <f t="shared" si="174"/>
        <v>42154.873124999998</v>
      </c>
      <c r="T2809" s="11">
        <f t="shared" si="175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6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7">
        <f t="shared" si="172"/>
        <v>1.0024444444444445</v>
      </c>
      <c r="P2810" s="9">
        <f t="shared" si="173"/>
        <v>65.376811594202906</v>
      </c>
      <c r="Q2810" t="s">
        <v>8317</v>
      </c>
      <c r="R2810" t="s">
        <v>8318</v>
      </c>
      <c r="S2810" s="11">
        <f t="shared" si="174"/>
        <v>42208.84646990741</v>
      </c>
      <c r="T2810" s="11">
        <f t="shared" si="175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6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7">
        <f t="shared" si="172"/>
        <v>1.024</v>
      </c>
      <c r="P2811" s="9">
        <f t="shared" si="173"/>
        <v>121.9047619047619</v>
      </c>
      <c r="Q2811" t="s">
        <v>8317</v>
      </c>
      <c r="R2811" t="s">
        <v>8318</v>
      </c>
      <c r="S2811" s="11">
        <f t="shared" si="174"/>
        <v>42451.496817129635</v>
      </c>
      <c r="T2811" s="11">
        <f t="shared" si="175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6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7">
        <f t="shared" si="172"/>
        <v>1.0820000000000001</v>
      </c>
      <c r="P2812" s="9">
        <f t="shared" si="173"/>
        <v>47.456140350877192</v>
      </c>
      <c r="Q2812" t="s">
        <v>8317</v>
      </c>
      <c r="R2812" t="s">
        <v>8318</v>
      </c>
      <c r="S2812" s="11">
        <f t="shared" si="174"/>
        <v>41759.13962962963</v>
      </c>
      <c r="T2812" s="11">
        <f t="shared" si="175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6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7">
        <f t="shared" si="172"/>
        <v>1.0026999999999999</v>
      </c>
      <c r="P2813" s="9">
        <f t="shared" si="173"/>
        <v>92.842592592592595</v>
      </c>
      <c r="Q2813" t="s">
        <v>8317</v>
      </c>
      <c r="R2813" t="s">
        <v>8318</v>
      </c>
      <c r="S2813" s="11">
        <f t="shared" si="174"/>
        <v>42028.496562500004</v>
      </c>
      <c r="T2813" s="11">
        <f t="shared" si="175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6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7">
        <f t="shared" si="172"/>
        <v>1.133</v>
      </c>
      <c r="P2814" s="9">
        <f t="shared" si="173"/>
        <v>68.253012048192772</v>
      </c>
      <c r="Q2814" t="s">
        <v>8317</v>
      </c>
      <c r="R2814" t="s">
        <v>8318</v>
      </c>
      <c r="S2814" s="11">
        <f t="shared" si="174"/>
        <v>42054.74418981481</v>
      </c>
      <c r="T2814" s="11">
        <f t="shared" si="175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6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7">
        <f t="shared" si="172"/>
        <v>1.2757571428571428</v>
      </c>
      <c r="P2815" s="9">
        <f t="shared" si="173"/>
        <v>37.209583333333335</v>
      </c>
      <c r="Q2815" t="s">
        <v>8317</v>
      </c>
      <c r="R2815" t="s">
        <v>8318</v>
      </c>
      <c r="S2815" s="11">
        <f t="shared" si="174"/>
        <v>42693.742604166662</v>
      </c>
      <c r="T2815" s="11">
        <f t="shared" si="175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7">
        <f t="shared" si="172"/>
        <v>1.0773333333333333</v>
      </c>
      <c r="P2816" s="9">
        <f t="shared" si="173"/>
        <v>25.25</v>
      </c>
      <c r="Q2816" t="s">
        <v>8317</v>
      </c>
      <c r="R2816" t="s">
        <v>8318</v>
      </c>
      <c r="S2816" s="11">
        <f t="shared" si="174"/>
        <v>42103.399479166663</v>
      </c>
      <c r="T2816" s="11">
        <f t="shared" si="175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6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7">
        <f t="shared" si="172"/>
        <v>2.42</v>
      </c>
      <c r="P2817" s="9">
        <f t="shared" si="173"/>
        <v>43.214285714285715</v>
      </c>
      <c r="Q2817" t="s">
        <v>8317</v>
      </c>
      <c r="R2817" t="s">
        <v>8318</v>
      </c>
      <c r="S2817" s="11">
        <f t="shared" si="174"/>
        <v>42559.776724537034</v>
      </c>
      <c r="T2817" s="11">
        <f t="shared" si="175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6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7">
        <f t="shared" si="172"/>
        <v>1.4156666666666666</v>
      </c>
      <c r="P2818" s="9">
        <f t="shared" si="173"/>
        <v>25.130177514792898</v>
      </c>
      <c r="Q2818" t="s">
        <v>8317</v>
      </c>
      <c r="R2818" t="s">
        <v>8318</v>
      </c>
      <c r="S2818" s="11">
        <f t="shared" si="174"/>
        <v>42188.467499999999</v>
      </c>
      <c r="T2818" s="11">
        <f t="shared" si="175"/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6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7">
        <f t="shared" ref="O2819:O2882" si="176">E2819/D2819</f>
        <v>1.3</v>
      </c>
      <c r="P2819" s="9">
        <f t="shared" ref="P2819:P2882" si="177">E2819/L2819</f>
        <v>23.636363636363637</v>
      </c>
      <c r="Q2819" t="s">
        <v>8317</v>
      </c>
      <c r="R2819" t="s">
        <v>8318</v>
      </c>
      <c r="S2819" s="11">
        <f t="shared" ref="S2819:S2882" si="178">(((J2819/60)/60)/24)+DATE(1970,1,1)</f>
        <v>42023.634976851856</v>
      </c>
      <c r="T2819" s="11">
        <f t="shared" ref="T2819:T2882" si="179">(((I2819/60)/60)/24)+DATE(1970,1,1)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6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7">
        <f t="shared" si="176"/>
        <v>1.0603</v>
      </c>
      <c r="P2820" s="9">
        <f t="shared" si="177"/>
        <v>103.95098039215686</v>
      </c>
      <c r="Q2820" t="s">
        <v>8317</v>
      </c>
      <c r="R2820" t="s">
        <v>8318</v>
      </c>
      <c r="S2820" s="11">
        <f t="shared" si="178"/>
        <v>42250.598217592589</v>
      </c>
      <c r="T2820" s="11">
        <f t="shared" si="179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6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7">
        <f t="shared" si="176"/>
        <v>1.048</v>
      </c>
      <c r="P2821" s="9">
        <f t="shared" si="177"/>
        <v>50.384615384615387</v>
      </c>
      <c r="Q2821" t="s">
        <v>8317</v>
      </c>
      <c r="R2821" t="s">
        <v>8318</v>
      </c>
      <c r="S2821" s="11">
        <f t="shared" si="178"/>
        <v>42139.525567129633</v>
      </c>
      <c r="T2821" s="11">
        <f t="shared" si="179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6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7">
        <f t="shared" si="176"/>
        <v>1.36</v>
      </c>
      <c r="P2822" s="9">
        <f t="shared" si="177"/>
        <v>13.6</v>
      </c>
      <c r="Q2822" t="s">
        <v>8317</v>
      </c>
      <c r="R2822" t="s">
        <v>8318</v>
      </c>
      <c r="S2822" s="11">
        <f t="shared" si="178"/>
        <v>42401.610983796301</v>
      </c>
      <c r="T2822" s="11">
        <f t="shared" si="179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6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7">
        <f t="shared" si="176"/>
        <v>1</v>
      </c>
      <c r="P2823" s="9">
        <f t="shared" si="177"/>
        <v>28.571428571428573</v>
      </c>
      <c r="Q2823" t="s">
        <v>8317</v>
      </c>
      <c r="R2823" t="s">
        <v>8318</v>
      </c>
      <c r="S2823" s="11">
        <f t="shared" si="178"/>
        <v>41875.922858796301</v>
      </c>
      <c r="T2823" s="11">
        <f t="shared" si="179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6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7">
        <f t="shared" si="176"/>
        <v>1</v>
      </c>
      <c r="P2824" s="9">
        <f t="shared" si="177"/>
        <v>63.829787234042556</v>
      </c>
      <c r="Q2824" t="s">
        <v>8317</v>
      </c>
      <c r="R2824" t="s">
        <v>8318</v>
      </c>
      <c r="S2824" s="11">
        <f t="shared" si="178"/>
        <v>42060.683935185181</v>
      </c>
      <c r="T2824" s="11">
        <f t="shared" si="179"/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6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7">
        <f t="shared" si="176"/>
        <v>1.24</v>
      </c>
      <c r="P2825" s="9">
        <f t="shared" si="177"/>
        <v>8.8571428571428577</v>
      </c>
      <c r="Q2825" t="s">
        <v>8317</v>
      </c>
      <c r="R2825" t="s">
        <v>8318</v>
      </c>
      <c r="S2825" s="11">
        <f t="shared" si="178"/>
        <v>42067.011643518519</v>
      </c>
      <c r="T2825" s="11">
        <f t="shared" si="179"/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7">
        <f t="shared" si="176"/>
        <v>1.1692307692307693</v>
      </c>
      <c r="P2826" s="9">
        <f t="shared" si="177"/>
        <v>50.666666666666664</v>
      </c>
      <c r="Q2826" t="s">
        <v>8317</v>
      </c>
      <c r="R2826" t="s">
        <v>8318</v>
      </c>
      <c r="S2826" s="11">
        <f t="shared" si="178"/>
        <v>42136.270787037036</v>
      </c>
      <c r="T2826" s="11">
        <f t="shared" si="179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6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7">
        <f t="shared" si="176"/>
        <v>1.0333333333333334</v>
      </c>
      <c r="P2827" s="9">
        <f t="shared" si="177"/>
        <v>60.784313725490193</v>
      </c>
      <c r="Q2827" t="s">
        <v>8317</v>
      </c>
      <c r="R2827" t="s">
        <v>8318</v>
      </c>
      <c r="S2827" s="11">
        <f t="shared" si="178"/>
        <v>42312.792662037042</v>
      </c>
      <c r="T2827" s="11">
        <f t="shared" si="179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6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7">
        <f t="shared" si="176"/>
        <v>1.0774999999999999</v>
      </c>
      <c r="P2828" s="9">
        <f t="shared" si="177"/>
        <v>113.42105263157895</v>
      </c>
      <c r="Q2828" t="s">
        <v>8317</v>
      </c>
      <c r="R2828" t="s">
        <v>8318</v>
      </c>
      <c r="S2828" s="11">
        <f t="shared" si="178"/>
        <v>42171.034861111111</v>
      </c>
      <c r="T2828" s="11">
        <f t="shared" si="179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6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7">
        <f t="shared" si="176"/>
        <v>1.2024999999999999</v>
      </c>
      <c r="P2829" s="9">
        <f t="shared" si="177"/>
        <v>104.56521739130434</v>
      </c>
      <c r="Q2829" t="s">
        <v>8317</v>
      </c>
      <c r="R2829" t="s">
        <v>8318</v>
      </c>
      <c r="S2829" s="11">
        <f t="shared" si="178"/>
        <v>42494.683634259258</v>
      </c>
      <c r="T2829" s="11">
        <f t="shared" si="179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6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7">
        <f t="shared" si="176"/>
        <v>1.0037894736842106</v>
      </c>
      <c r="P2830" s="9">
        <f t="shared" si="177"/>
        <v>98.30927835051547</v>
      </c>
      <c r="Q2830" t="s">
        <v>8317</v>
      </c>
      <c r="R2830" t="s">
        <v>8318</v>
      </c>
      <c r="S2830" s="11">
        <f t="shared" si="178"/>
        <v>42254.264687499999</v>
      </c>
      <c r="T2830" s="11">
        <f t="shared" si="179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6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7">
        <f t="shared" si="176"/>
        <v>1.0651999999999999</v>
      </c>
      <c r="P2831" s="9">
        <f t="shared" si="177"/>
        <v>35.039473684210527</v>
      </c>
      <c r="Q2831" t="s">
        <v>8317</v>
      </c>
      <c r="R2831" t="s">
        <v>8318</v>
      </c>
      <c r="S2831" s="11">
        <f t="shared" si="178"/>
        <v>42495.434236111112</v>
      </c>
      <c r="T2831" s="11">
        <f t="shared" si="179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6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7">
        <f t="shared" si="176"/>
        <v>1</v>
      </c>
      <c r="P2832" s="9">
        <f t="shared" si="177"/>
        <v>272.72727272727275</v>
      </c>
      <c r="Q2832" t="s">
        <v>8317</v>
      </c>
      <c r="R2832" t="s">
        <v>8318</v>
      </c>
      <c r="S2832" s="11">
        <f t="shared" si="178"/>
        <v>41758.839675925927</v>
      </c>
      <c r="T2832" s="11">
        <f t="shared" si="179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6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7">
        <f t="shared" si="176"/>
        <v>1.1066666666666667</v>
      </c>
      <c r="P2833" s="9">
        <f t="shared" si="177"/>
        <v>63.846153846153847</v>
      </c>
      <c r="Q2833" t="s">
        <v>8317</v>
      </c>
      <c r="R2833" t="s">
        <v>8318</v>
      </c>
      <c r="S2833" s="11">
        <f t="shared" si="178"/>
        <v>42171.824884259258</v>
      </c>
      <c r="T2833" s="11">
        <f t="shared" si="179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6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7">
        <f t="shared" si="176"/>
        <v>1.1471959999999999</v>
      </c>
      <c r="P2834" s="9">
        <f t="shared" si="177"/>
        <v>30.189368421052631</v>
      </c>
      <c r="Q2834" t="s">
        <v>8317</v>
      </c>
      <c r="R2834" t="s">
        <v>8318</v>
      </c>
      <c r="S2834" s="11">
        <f t="shared" si="178"/>
        <v>41938.709421296298</v>
      </c>
      <c r="T2834" s="11">
        <f t="shared" si="179"/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6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7">
        <f t="shared" si="176"/>
        <v>1.0825925925925926</v>
      </c>
      <c r="P2835" s="9">
        <f t="shared" si="177"/>
        <v>83.51428571428572</v>
      </c>
      <c r="Q2835" t="s">
        <v>8317</v>
      </c>
      <c r="R2835" t="s">
        <v>8318</v>
      </c>
      <c r="S2835" s="11">
        <f t="shared" si="178"/>
        <v>42268.127696759257</v>
      </c>
      <c r="T2835" s="11">
        <f t="shared" si="179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7">
        <f t="shared" si="176"/>
        <v>1.7</v>
      </c>
      <c r="P2836" s="9">
        <f t="shared" si="177"/>
        <v>64.761904761904759</v>
      </c>
      <c r="Q2836" t="s">
        <v>8317</v>
      </c>
      <c r="R2836" t="s">
        <v>8318</v>
      </c>
      <c r="S2836" s="11">
        <f t="shared" si="178"/>
        <v>42019.959837962961</v>
      </c>
      <c r="T2836" s="11">
        <f t="shared" si="179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6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7">
        <f t="shared" si="176"/>
        <v>1.8709899999999999</v>
      </c>
      <c r="P2837" s="9">
        <f t="shared" si="177"/>
        <v>20.118172043010752</v>
      </c>
      <c r="Q2837" t="s">
        <v>8317</v>
      </c>
      <c r="R2837" t="s">
        <v>8318</v>
      </c>
      <c r="S2837" s="11">
        <f t="shared" si="178"/>
        <v>42313.703900462962</v>
      </c>
      <c r="T2837" s="11">
        <f t="shared" si="179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6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7">
        <f t="shared" si="176"/>
        <v>1.0777777777777777</v>
      </c>
      <c r="P2838" s="9">
        <f t="shared" si="177"/>
        <v>44.090909090909093</v>
      </c>
      <c r="Q2838" t="s">
        <v>8317</v>
      </c>
      <c r="R2838" t="s">
        <v>8318</v>
      </c>
      <c r="S2838" s="11">
        <f t="shared" si="178"/>
        <v>42746.261782407411</v>
      </c>
      <c r="T2838" s="11">
        <f t="shared" si="179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6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7">
        <f t="shared" si="176"/>
        <v>1</v>
      </c>
      <c r="P2839" s="9">
        <f t="shared" si="177"/>
        <v>40.476190476190474</v>
      </c>
      <c r="Q2839" t="s">
        <v>8317</v>
      </c>
      <c r="R2839" t="s">
        <v>8318</v>
      </c>
      <c r="S2839" s="11">
        <f t="shared" si="178"/>
        <v>42307.908379629633</v>
      </c>
      <c r="T2839" s="11">
        <f t="shared" si="179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6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7">
        <f t="shared" si="176"/>
        <v>1.2024999999999999</v>
      </c>
      <c r="P2840" s="9">
        <f t="shared" si="177"/>
        <v>44.537037037037038</v>
      </c>
      <c r="Q2840" t="s">
        <v>8317</v>
      </c>
      <c r="R2840" t="s">
        <v>8318</v>
      </c>
      <c r="S2840" s="11">
        <f t="shared" si="178"/>
        <v>41842.607592592591</v>
      </c>
      <c r="T2840" s="11">
        <f t="shared" si="179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6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7">
        <f t="shared" si="176"/>
        <v>1.1142857142857143</v>
      </c>
      <c r="P2841" s="9">
        <f t="shared" si="177"/>
        <v>125.80645161290323</v>
      </c>
      <c r="Q2841" t="s">
        <v>8317</v>
      </c>
      <c r="R2841" t="s">
        <v>8318</v>
      </c>
      <c r="S2841" s="11">
        <f t="shared" si="178"/>
        <v>41853.240208333329</v>
      </c>
      <c r="T2841" s="11">
        <f t="shared" si="179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6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7">
        <f t="shared" si="176"/>
        <v>1.04</v>
      </c>
      <c r="P2842" s="9">
        <f t="shared" si="177"/>
        <v>19.696969696969695</v>
      </c>
      <c r="Q2842" t="s">
        <v>8317</v>
      </c>
      <c r="R2842" t="s">
        <v>8318</v>
      </c>
      <c r="S2842" s="11">
        <f t="shared" si="178"/>
        <v>42060.035636574074</v>
      </c>
      <c r="T2842" s="11">
        <f t="shared" si="179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6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7">
        <f t="shared" si="176"/>
        <v>0.01</v>
      </c>
      <c r="P2843" s="9">
        <f t="shared" si="177"/>
        <v>10</v>
      </c>
      <c r="Q2843" t="s">
        <v>8317</v>
      </c>
      <c r="R2843" t="s">
        <v>8318</v>
      </c>
      <c r="S2843" s="11">
        <f t="shared" si="178"/>
        <v>42291.739548611105</v>
      </c>
      <c r="T2843" s="11">
        <f t="shared" si="179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6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7">
        <f t="shared" si="176"/>
        <v>0</v>
      </c>
      <c r="P2844" s="9" t="e">
        <f t="shared" si="177"/>
        <v>#DIV/0!</v>
      </c>
      <c r="Q2844" t="s">
        <v>8317</v>
      </c>
      <c r="R2844" t="s">
        <v>8318</v>
      </c>
      <c r="S2844" s="11">
        <f t="shared" si="178"/>
        <v>41784.952488425923</v>
      </c>
      <c r="T2844" s="11">
        <f t="shared" si="179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6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7">
        <f t="shared" si="176"/>
        <v>0</v>
      </c>
      <c r="P2845" s="9" t="e">
        <f t="shared" si="177"/>
        <v>#DIV/0!</v>
      </c>
      <c r="Q2845" t="s">
        <v>8317</v>
      </c>
      <c r="R2845" t="s">
        <v>8318</v>
      </c>
      <c r="S2845" s="11">
        <f t="shared" si="178"/>
        <v>42492.737847222219</v>
      </c>
      <c r="T2845" s="11">
        <f t="shared" si="179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7">
        <f t="shared" si="176"/>
        <v>5.4545454545454543E-2</v>
      </c>
      <c r="P2846" s="9">
        <f t="shared" si="177"/>
        <v>30</v>
      </c>
      <c r="Q2846" t="s">
        <v>8317</v>
      </c>
      <c r="R2846" t="s">
        <v>8318</v>
      </c>
      <c r="S2846" s="11">
        <f t="shared" si="178"/>
        <v>42709.546064814815</v>
      </c>
      <c r="T2846" s="11">
        <f t="shared" si="179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6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7">
        <f t="shared" si="176"/>
        <v>0.31546666666666667</v>
      </c>
      <c r="P2847" s="9">
        <f t="shared" si="177"/>
        <v>60.666666666666664</v>
      </c>
      <c r="Q2847" t="s">
        <v>8317</v>
      </c>
      <c r="R2847" t="s">
        <v>8318</v>
      </c>
      <c r="S2847" s="11">
        <f t="shared" si="178"/>
        <v>42103.016585648147</v>
      </c>
      <c r="T2847" s="11">
        <f t="shared" si="179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6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7">
        <f t="shared" si="176"/>
        <v>0</v>
      </c>
      <c r="P2848" s="9" t="e">
        <f t="shared" si="177"/>
        <v>#DIV/0!</v>
      </c>
      <c r="Q2848" t="s">
        <v>8317</v>
      </c>
      <c r="R2848" t="s">
        <v>8318</v>
      </c>
      <c r="S2848" s="11">
        <f t="shared" si="178"/>
        <v>42108.692060185189</v>
      </c>
      <c r="T2848" s="11">
        <f t="shared" si="179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6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7">
        <f t="shared" si="176"/>
        <v>0</v>
      </c>
      <c r="P2849" s="9" t="e">
        <f t="shared" si="177"/>
        <v>#DIV/0!</v>
      </c>
      <c r="Q2849" t="s">
        <v>8317</v>
      </c>
      <c r="R2849" t="s">
        <v>8318</v>
      </c>
      <c r="S2849" s="11">
        <f t="shared" si="178"/>
        <v>42453.806307870371</v>
      </c>
      <c r="T2849" s="11">
        <f t="shared" si="179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6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7">
        <f t="shared" si="176"/>
        <v>2E-3</v>
      </c>
      <c r="P2850" s="9">
        <f t="shared" si="177"/>
        <v>23.333333333333332</v>
      </c>
      <c r="Q2850" t="s">
        <v>8317</v>
      </c>
      <c r="R2850" t="s">
        <v>8318</v>
      </c>
      <c r="S2850" s="11">
        <f t="shared" si="178"/>
        <v>42123.648831018523</v>
      </c>
      <c r="T2850" s="11">
        <f t="shared" si="179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6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7">
        <f t="shared" si="176"/>
        <v>0.01</v>
      </c>
      <c r="P2851" s="9">
        <f t="shared" si="177"/>
        <v>5</v>
      </c>
      <c r="Q2851" t="s">
        <v>8317</v>
      </c>
      <c r="R2851" t="s">
        <v>8318</v>
      </c>
      <c r="S2851" s="11">
        <f t="shared" si="178"/>
        <v>42453.428240740745</v>
      </c>
      <c r="T2851" s="11">
        <f t="shared" si="179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6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7">
        <f t="shared" si="176"/>
        <v>3.8875E-2</v>
      </c>
      <c r="P2852" s="9">
        <f t="shared" si="177"/>
        <v>23.923076923076923</v>
      </c>
      <c r="Q2852" t="s">
        <v>8317</v>
      </c>
      <c r="R2852" t="s">
        <v>8318</v>
      </c>
      <c r="S2852" s="11">
        <f t="shared" si="178"/>
        <v>41858.007071759261</v>
      </c>
      <c r="T2852" s="11">
        <f t="shared" si="179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6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7">
        <f t="shared" si="176"/>
        <v>0</v>
      </c>
      <c r="P2853" s="9" t="e">
        <f t="shared" si="177"/>
        <v>#DIV/0!</v>
      </c>
      <c r="Q2853" t="s">
        <v>8317</v>
      </c>
      <c r="R2853" t="s">
        <v>8318</v>
      </c>
      <c r="S2853" s="11">
        <f t="shared" si="178"/>
        <v>42390.002650462964</v>
      </c>
      <c r="T2853" s="11">
        <f t="shared" si="179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6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7">
        <f t="shared" si="176"/>
        <v>1.9E-2</v>
      </c>
      <c r="P2854" s="9">
        <f t="shared" si="177"/>
        <v>15.833333333333334</v>
      </c>
      <c r="Q2854" t="s">
        <v>8317</v>
      </c>
      <c r="R2854" t="s">
        <v>8318</v>
      </c>
      <c r="S2854" s="11">
        <f t="shared" si="178"/>
        <v>41781.045173611114</v>
      </c>
      <c r="T2854" s="11">
        <f t="shared" si="179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6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7">
        <f t="shared" si="176"/>
        <v>0</v>
      </c>
      <c r="P2855" s="9" t="e">
        <f t="shared" si="177"/>
        <v>#DIV/0!</v>
      </c>
      <c r="Q2855" t="s">
        <v>8317</v>
      </c>
      <c r="R2855" t="s">
        <v>8318</v>
      </c>
      <c r="S2855" s="11">
        <f t="shared" si="178"/>
        <v>41836.190937499996</v>
      </c>
      <c r="T2855" s="11">
        <f t="shared" si="179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7">
        <f t="shared" si="176"/>
        <v>0.41699999999999998</v>
      </c>
      <c r="P2856" s="9">
        <f t="shared" si="177"/>
        <v>29.785714285714285</v>
      </c>
      <c r="Q2856" t="s">
        <v>8317</v>
      </c>
      <c r="R2856" t="s">
        <v>8318</v>
      </c>
      <c r="S2856" s="11">
        <f t="shared" si="178"/>
        <v>42111.71665509259</v>
      </c>
      <c r="T2856" s="11">
        <f t="shared" si="179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6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7">
        <f t="shared" si="176"/>
        <v>0.5</v>
      </c>
      <c r="P2857" s="9">
        <f t="shared" si="177"/>
        <v>60</v>
      </c>
      <c r="Q2857" t="s">
        <v>8317</v>
      </c>
      <c r="R2857" t="s">
        <v>8318</v>
      </c>
      <c r="S2857" s="11">
        <f t="shared" si="178"/>
        <v>42370.007766203707</v>
      </c>
      <c r="T2857" s="11">
        <f t="shared" si="179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6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7">
        <f t="shared" si="176"/>
        <v>4.8666666666666664E-2</v>
      </c>
      <c r="P2858" s="9">
        <f t="shared" si="177"/>
        <v>24.333333333333332</v>
      </c>
      <c r="Q2858" t="s">
        <v>8317</v>
      </c>
      <c r="R2858" t="s">
        <v>8318</v>
      </c>
      <c r="S2858" s="11">
        <f t="shared" si="178"/>
        <v>42165.037581018521</v>
      </c>
      <c r="T2858" s="11">
        <f t="shared" si="179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6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7">
        <f t="shared" si="176"/>
        <v>0.19736842105263158</v>
      </c>
      <c r="P2859" s="9">
        <f t="shared" si="177"/>
        <v>500</v>
      </c>
      <c r="Q2859" t="s">
        <v>8317</v>
      </c>
      <c r="R2859" t="s">
        <v>8318</v>
      </c>
      <c r="S2859" s="11">
        <f t="shared" si="178"/>
        <v>42726.920081018514</v>
      </c>
      <c r="T2859" s="11">
        <f t="shared" si="179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6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7">
        <f t="shared" si="176"/>
        <v>0</v>
      </c>
      <c r="P2860" s="9" t="e">
        <f t="shared" si="177"/>
        <v>#DIV/0!</v>
      </c>
      <c r="Q2860" t="s">
        <v>8317</v>
      </c>
      <c r="R2860" t="s">
        <v>8318</v>
      </c>
      <c r="S2860" s="11">
        <f t="shared" si="178"/>
        <v>41954.545081018514</v>
      </c>
      <c r="T2860" s="11">
        <f t="shared" si="179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6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7">
        <f t="shared" si="176"/>
        <v>1.7500000000000002E-2</v>
      </c>
      <c r="P2861" s="9">
        <f t="shared" si="177"/>
        <v>35</v>
      </c>
      <c r="Q2861" t="s">
        <v>8317</v>
      </c>
      <c r="R2861" t="s">
        <v>8318</v>
      </c>
      <c r="S2861" s="11">
        <f t="shared" si="178"/>
        <v>42233.362314814818</v>
      </c>
      <c r="T2861" s="11">
        <f t="shared" si="179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6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7">
        <f t="shared" si="176"/>
        <v>6.6500000000000004E-2</v>
      </c>
      <c r="P2862" s="9">
        <f t="shared" si="177"/>
        <v>29.555555555555557</v>
      </c>
      <c r="Q2862" t="s">
        <v>8317</v>
      </c>
      <c r="R2862" t="s">
        <v>8318</v>
      </c>
      <c r="S2862" s="11">
        <f t="shared" si="178"/>
        <v>42480.800648148142</v>
      </c>
      <c r="T2862" s="11">
        <f t="shared" si="179"/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6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7">
        <f t="shared" si="176"/>
        <v>0.32</v>
      </c>
      <c r="P2863" s="9">
        <f t="shared" si="177"/>
        <v>26.666666666666668</v>
      </c>
      <c r="Q2863" t="s">
        <v>8317</v>
      </c>
      <c r="R2863" t="s">
        <v>8318</v>
      </c>
      <c r="S2863" s="11">
        <f t="shared" si="178"/>
        <v>42257.590833333335</v>
      </c>
      <c r="T2863" s="11">
        <f t="shared" si="179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6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7">
        <f t="shared" si="176"/>
        <v>4.3307086614173228E-3</v>
      </c>
      <c r="P2864" s="9">
        <f t="shared" si="177"/>
        <v>18.333333333333332</v>
      </c>
      <c r="Q2864" t="s">
        <v>8317</v>
      </c>
      <c r="R2864" t="s">
        <v>8318</v>
      </c>
      <c r="S2864" s="11">
        <f t="shared" si="178"/>
        <v>41784.789687500001</v>
      </c>
      <c r="T2864" s="11">
        <f t="shared" si="179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6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7">
        <f t="shared" si="176"/>
        <v>4.0000000000000002E-4</v>
      </c>
      <c r="P2865" s="9">
        <f t="shared" si="177"/>
        <v>20</v>
      </c>
      <c r="Q2865" t="s">
        <v>8317</v>
      </c>
      <c r="R2865" t="s">
        <v>8318</v>
      </c>
      <c r="S2865" s="11">
        <f t="shared" si="178"/>
        <v>41831.675034722226</v>
      </c>
      <c r="T2865" s="11">
        <f t="shared" si="179"/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7">
        <f t="shared" si="176"/>
        <v>1.6E-2</v>
      </c>
      <c r="P2866" s="9">
        <f t="shared" si="177"/>
        <v>13.333333333333334</v>
      </c>
      <c r="Q2866" t="s">
        <v>8317</v>
      </c>
      <c r="R2866" t="s">
        <v>8318</v>
      </c>
      <c r="S2866" s="11">
        <f t="shared" si="178"/>
        <v>42172.613506944443</v>
      </c>
      <c r="T2866" s="11">
        <f t="shared" si="179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6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7">
        <f t="shared" si="176"/>
        <v>0</v>
      </c>
      <c r="P2867" s="9" t="e">
        <f t="shared" si="177"/>
        <v>#DIV/0!</v>
      </c>
      <c r="Q2867" t="s">
        <v>8317</v>
      </c>
      <c r="R2867" t="s">
        <v>8318</v>
      </c>
      <c r="S2867" s="11">
        <f t="shared" si="178"/>
        <v>41950.114108796297</v>
      </c>
      <c r="T2867" s="11">
        <f t="shared" si="179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6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7">
        <f t="shared" si="176"/>
        <v>8.9999999999999993E-3</v>
      </c>
      <c r="P2868" s="9">
        <f t="shared" si="177"/>
        <v>22.5</v>
      </c>
      <c r="Q2868" t="s">
        <v>8317</v>
      </c>
      <c r="R2868" t="s">
        <v>8318</v>
      </c>
      <c r="S2868" s="11">
        <f t="shared" si="178"/>
        <v>42627.955104166671</v>
      </c>
      <c r="T2868" s="11">
        <f t="shared" si="179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6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7">
        <f t="shared" si="176"/>
        <v>0.2016</v>
      </c>
      <c r="P2869" s="9">
        <f t="shared" si="177"/>
        <v>50.4</v>
      </c>
      <c r="Q2869" t="s">
        <v>8317</v>
      </c>
      <c r="R2869" t="s">
        <v>8318</v>
      </c>
      <c r="S2869" s="11">
        <f t="shared" si="178"/>
        <v>42531.195277777777</v>
      </c>
      <c r="T2869" s="11">
        <f t="shared" si="179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6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7">
        <f t="shared" si="176"/>
        <v>0.42011733333333334</v>
      </c>
      <c r="P2870" s="9">
        <f t="shared" si="177"/>
        <v>105.02933333333334</v>
      </c>
      <c r="Q2870" t="s">
        <v>8317</v>
      </c>
      <c r="R2870" t="s">
        <v>8318</v>
      </c>
      <c r="S2870" s="11">
        <f t="shared" si="178"/>
        <v>42618.827013888891</v>
      </c>
      <c r="T2870" s="11">
        <f t="shared" si="179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6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7">
        <f t="shared" si="176"/>
        <v>8.8500000000000002E-3</v>
      </c>
      <c r="P2871" s="9">
        <f t="shared" si="177"/>
        <v>35.4</v>
      </c>
      <c r="Q2871" t="s">
        <v>8317</v>
      </c>
      <c r="R2871" t="s">
        <v>8318</v>
      </c>
      <c r="S2871" s="11">
        <f t="shared" si="178"/>
        <v>42540.593530092592</v>
      </c>
      <c r="T2871" s="11">
        <f t="shared" si="179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6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7">
        <f t="shared" si="176"/>
        <v>0.15</v>
      </c>
      <c r="P2872" s="9">
        <f t="shared" si="177"/>
        <v>83.333333333333329</v>
      </c>
      <c r="Q2872" t="s">
        <v>8317</v>
      </c>
      <c r="R2872" t="s">
        <v>8318</v>
      </c>
      <c r="S2872" s="11">
        <f t="shared" si="178"/>
        <v>41746.189409722225</v>
      </c>
      <c r="T2872" s="11">
        <f t="shared" si="179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6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7">
        <f t="shared" si="176"/>
        <v>4.6699999999999998E-2</v>
      </c>
      <c r="P2873" s="9">
        <f t="shared" si="177"/>
        <v>35.92307692307692</v>
      </c>
      <c r="Q2873" t="s">
        <v>8317</v>
      </c>
      <c r="R2873" t="s">
        <v>8318</v>
      </c>
      <c r="S2873" s="11">
        <f t="shared" si="178"/>
        <v>41974.738576388889</v>
      </c>
      <c r="T2873" s="11">
        <f t="shared" si="179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6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7">
        <f t="shared" si="176"/>
        <v>0</v>
      </c>
      <c r="P2874" s="9" t="e">
        <f t="shared" si="177"/>
        <v>#DIV/0!</v>
      </c>
      <c r="Q2874" t="s">
        <v>8317</v>
      </c>
      <c r="R2874" t="s">
        <v>8318</v>
      </c>
      <c r="S2874" s="11">
        <f t="shared" si="178"/>
        <v>42115.11618055556</v>
      </c>
      <c r="T2874" s="11">
        <f t="shared" si="179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6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7">
        <f t="shared" si="176"/>
        <v>0.38119999999999998</v>
      </c>
      <c r="P2875" s="9">
        <f t="shared" si="177"/>
        <v>119.125</v>
      </c>
      <c r="Q2875" t="s">
        <v>8317</v>
      </c>
      <c r="R2875" t="s">
        <v>8318</v>
      </c>
      <c r="S2875" s="11">
        <f t="shared" si="178"/>
        <v>42002.817488425921</v>
      </c>
      <c r="T2875" s="11">
        <f t="shared" si="179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7">
        <f t="shared" si="176"/>
        <v>5.4199999999999998E-2</v>
      </c>
      <c r="P2876" s="9">
        <f t="shared" si="177"/>
        <v>90.333333333333329</v>
      </c>
      <c r="Q2876" t="s">
        <v>8317</v>
      </c>
      <c r="R2876" t="s">
        <v>8318</v>
      </c>
      <c r="S2876" s="11">
        <f t="shared" si="178"/>
        <v>42722.84474537037</v>
      </c>
      <c r="T2876" s="11">
        <f t="shared" si="179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6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7">
        <f t="shared" si="176"/>
        <v>3.5E-4</v>
      </c>
      <c r="P2877" s="9">
        <f t="shared" si="177"/>
        <v>2.3333333333333335</v>
      </c>
      <c r="Q2877" t="s">
        <v>8317</v>
      </c>
      <c r="R2877" t="s">
        <v>8318</v>
      </c>
      <c r="S2877" s="11">
        <f t="shared" si="178"/>
        <v>42465.128391203703</v>
      </c>
      <c r="T2877" s="11">
        <f t="shared" si="179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6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7">
        <f t="shared" si="176"/>
        <v>0</v>
      </c>
      <c r="P2878" s="9" t="e">
        <f t="shared" si="177"/>
        <v>#DIV/0!</v>
      </c>
      <c r="Q2878" t="s">
        <v>8317</v>
      </c>
      <c r="R2878" t="s">
        <v>8318</v>
      </c>
      <c r="S2878" s="11">
        <f t="shared" si="178"/>
        <v>42171.743969907402</v>
      </c>
      <c r="T2878" s="11">
        <f t="shared" si="179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6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7">
        <f t="shared" si="176"/>
        <v>0.10833333333333334</v>
      </c>
      <c r="P2879" s="9">
        <f t="shared" si="177"/>
        <v>108.33333333333333</v>
      </c>
      <c r="Q2879" t="s">
        <v>8317</v>
      </c>
      <c r="R2879" t="s">
        <v>8318</v>
      </c>
      <c r="S2879" s="11">
        <f t="shared" si="178"/>
        <v>42672.955138888887</v>
      </c>
      <c r="T2879" s="11">
        <f t="shared" si="179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6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7">
        <f t="shared" si="176"/>
        <v>2.1000000000000001E-2</v>
      </c>
      <c r="P2880" s="9">
        <f t="shared" si="177"/>
        <v>15.75</v>
      </c>
      <c r="Q2880" t="s">
        <v>8317</v>
      </c>
      <c r="R2880" t="s">
        <v>8318</v>
      </c>
      <c r="S2880" s="11">
        <f t="shared" si="178"/>
        <v>42128.615682870368</v>
      </c>
      <c r="T2880" s="11">
        <f t="shared" si="179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6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7">
        <f t="shared" si="176"/>
        <v>2.5892857142857141E-3</v>
      </c>
      <c r="P2881" s="9">
        <f t="shared" si="177"/>
        <v>29</v>
      </c>
      <c r="Q2881" t="s">
        <v>8317</v>
      </c>
      <c r="R2881" t="s">
        <v>8318</v>
      </c>
      <c r="S2881" s="11">
        <f t="shared" si="178"/>
        <v>42359.725243055553</v>
      </c>
      <c r="T2881" s="11">
        <f t="shared" si="179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6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7">
        <f t="shared" si="176"/>
        <v>0.23333333333333334</v>
      </c>
      <c r="P2882" s="9">
        <f t="shared" si="177"/>
        <v>96.551724137931032</v>
      </c>
      <c r="Q2882" t="s">
        <v>8317</v>
      </c>
      <c r="R2882" t="s">
        <v>8318</v>
      </c>
      <c r="S2882" s="11">
        <f t="shared" si="178"/>
        <v>42192.905694444446</v>
      </c>
      <c r="T2882" s="11">
        <f t="shared" si="179"/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6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7">
        <f t="shared" ref="O2883:O2946" si="180">E2883/D2883</f>
        <v>0</v>
      </c>
      <c r="P2883" s="9" t="e">
        <f t="shared" ref="P2883:P2946" si="181">E2883/L2883</f>
        <v>#DIV/0!</v>
      </c>
      <c r="Q2883" t="s">
        <v>8317</v>
      </c>
      <c r="R2883" t="s">
        <v>8318</v>
      </c>
      <c r="S2883" s="11">
        <f t="shared" ref="S2883:S2946" si="182">(((J2883/60)/60)/24)+DATE(1970,1,1)</f>
        <v>41916.597638888888</v>
      </c>
      <c r="T2883" s="11">
        <f t="shared" ref="T2883:T2946" si="183">(((I2883/60)/60)/24)+DATE(1970,1,1)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6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7">
        <f t="shared" si="180"/>
        <v>0.33600000000000002</v>
      </c>
      <c r="P2884" s="9">
        <f t="shared" si="181"/>
        <v>63</v>
      </c>
      <c r="Q2884" t="s">
        <v>8317</v>
      </c>
      <c r="R2884" t="s">
        <v>8318</v>
      </c>
      <c r="S2884" s="11">
        <f t="shared" si="182"/>
        <v>42461.596273148149</v>
      </c>
      <c r="T2884" s="11">
        <f t="shared" si="183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6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7">
        <f t="shared" si="180"/>
        <v>0.1908</v>
      </c>
      <c r="P2885" s="9">
        <f t="shared" si="181"/>
        <v>381.6</v>
      </c>
      <c r="Q2885" t="s">
        <v>8317</v>
      </c>
      <c r="R2885" t="s">
        <v>8318</v>
      </c>
      <c r="S2885" s="11">
        <f t="shared" si="182"/>
        <v>42370.90320601852</v>
      </c>
      <c r="T2885" s="11">
        <f t="shared" si="183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7">
        <f t="shared" si="180"/>
        <v>4.1111111111111114E-3</v>
      </c>
      <c r="P2886" s="9">
        <f t="shared" si="181"/>
        <v>46.25</v>
      </c>
      <c r="Q2886" t="s">
        <v>8317</v>
      </c>
      <c r="R2886" t="s">
        <v>8318</v>
      </c>
      <c r="S2886" s="11">
        <f t="shared" si="182"/>
        <v>41948.727256944447</v>
      </c>
      <c r="T2886" s="11">
        <f t="shared" si="183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6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7">
        <f t="shared" si="180"/>
        <v>0.32500000000000001</v>
      </c>
      <c r="P2887" s="9">
        <f t="shared" si="181"/>
        <v>26</v>
      </c>
      <c r="Q2887" t="s">
        <v>8317</v>
      </c>
      <c r="R2887" t="s">
        <v>8318</v>
      </c>
      <c r="S2887" s="11">
        <f t="shared" si="182"/>
        <v>42047.07640046296</v>
      </c>
      <c r="T2887" s="11">
        <f t="shared" si="183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6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7">
        <f t="shared" si="180"/>
        <v>0.05</v>
      </c>
      <c r="P2888" s="9">
        <f t="shared" si="181"/>
        <v>10</v>
      </c>
      <c r="Q2888" t="s">
        <v>8317</v>
      </c>
      <c r="R2888" t="s">
        <v>8318</v>
      </c>
      <c r="S2888" s="11">
        <f t="shared" si="182"/>
        <v>42261.632916666669</v>
      </c>
      <c r="T2888" s="11">
        <f t="shared" si="183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6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7">
        <f t="shared" si="180"/>
        <v>1.6666666666666668E-3</v>
      </c>
      <c r="P2889" s="9">
        <f t="shared" si="181"/>
        <v>5</v>
      </c>
      <c r="Q2889" t="s">
        <v>8317</v>
      </c>
      <c r="R2889" t="s">
        <v>8318</v>
      </c>
      <c r="S2889" s="11">
        <f t="shared" si="182"/>
        <v>41985.427361111113</v>
      </c>
      <c r="T2889" s="11">
        <f t="shared" si="183"/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6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7">
        <f t="shared" si="180"/>
        <v>0</v>
      </c>
      <c r="P2890" s="9" t="e">
        <f t="shared" si="181"/>
        <v>#DIV/0!</v>
      </c>
      <c r="Q2890" t="s">
        <v>8317</v>
      </c>
      <c r="R2890" t="s">
        <v>8318</v>
      </c>
      <c r="S2890" s="11">
        <f t="shared" si="182"/>
        <v>41922.535185185188</v>
      </c>
      <c r="T2890" s="11">
        <f t="shared" si="183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6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7">
        <f t="shared" si="180"/>
        <v>0.38066666666666665</v>
      </c>
      <c r="P2891" s="9">
        <f t="shared" si="181"/>
        <v>81.571428571428569</v>
      </c>
      <c r="Q2891" t="s">
        <v>8317</v>
      </c>
      <c r="R2891" t="s">
        <v>8318</v>
      </c>
      <c r="S2891" s="11">
        <f t="shared" si="182"/>
        <v>41850.863252314812</v>
      </c>
      <c r="T2891" s="11">
        <f t="shared" si="183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6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7">
        <f t="shared" si="180"/>
        <v>1.0500000000000001E-2</v>
      </c>
      <c r="P2892" s="9">
        <f t="shared" si="181"/>
        <v>7</v>
      </c>
      <c r="Q2892" t="s">
        <v>8317</v>
      </c>
      <c r="R2892" t="s">
        <v>8318</v>
      </c>
      <c r="S2892" s="11">
        <f t="shared" si="182"/>
        <v>41831.742962962962</v>
      </c>
      <c r="T2892" s="11">
        <f t="shared" si="183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6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7">
        <f t="shared" si="180"/>
        <v>2.7300000000000001E-2</v>
      </c>
      <c r="P2893" s="9">
        <f t="shared" si="181"/>
        <v>27.3</v>
      </c>
      <c r="Q2893" t="s">
        <v>8317</v>
      </c>
      <c r="R2893" t="s">
        <v>8318</v>
      </c>
      <c r="S2893" s="11">
        <f t="shared" si="182"/>
        <v>42415.883425925931</v>
      </c>
      <c r="T2893" s="11">
        <f t="shared" si="183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6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7">
        <f t="shared" si="180"/>
        <v>9.0909090909090912E-2</v>
      </c>
      <c r="P2894" s="9">
        <f t="shared" si="181"/>
        <v>29.411764705882351</v>
      </c>
      <c r="Q2894" t="s">
        <v>8317</v>
      </c>
      <c r="R2894" t="s">
        <v>8318</v>
      </c>
      <c r="S2894" s="11">
        <f t="shared" si="182"/>
        <v>41869.714166666665</v>
      </c>
      <c r="T2894" s="11">
        <f t="shared" si="183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6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7">
        <f t="shared" si="180"/>
        <v>5.0000000000000001E-3</v>
      </c>
      <c r="P2895" s="9">
        <f t="shared" si="181"/>
        <v>12.5</v>
      </c>
      <c r="Q2895" t="s">
        <v>8317</v>
      </c>
      <c r="R2895" t="s">
        <v>8318</v>
      </c>
      <c r="S2895" s="11">
        <f t="shared" si="182"/>
        <v>41953.773090277777</v>
      </c>
      <c r="T2895" s="11">
        <f t="shared" si="183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7">
        <f t="shared" si="180"/>
        <v>0</v>
      </c>
      <c r="P2896" s="9" t="e">
        <f t="shared" si="181"/>
        <v>#DIV/0!</v>
      </c>
      <c r="Q2896" t="s">
        <v>8317</v>
      </c>
      <c r="R2896" t="s">
        <v>8318</v>
      </c>
      <c r="S2896" s="11">
        <f t="shared" si="182"/>
        <v>42037.986284722225</v>
      </c>
      <c r="T2896" s="11">
        <f t="shared" si="183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6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7">
        <f t="shared" si="180"/>
        <v>4.5999999999999999E-2</v>
      </c>
      <c r="P2897" s="9">
        <f t="shared" si="181"/>
        <v>5.75</v>
      </c>
      <c r="Q2897" t="s">
        <v>8317</v>
      </c>
      <c r="R2897" t="s">
        <v>8318</v>
      </c>
      <c r="S2897" s="11">
        <f t="shared" si="182"/>
        <v>41811.555462962962</v>
      </c>
      <c r="T2897" s="11">
        <f t="shared" si="183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6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7">
        <f t="shared" si="180"/>
        <v>0.20833333333333334</v>
      </c>
      <c r="P2898" s="9">
        <f t="shared" si="181"/>
        <v>52.083333333333336</v>
      </c>
      <c r="Q2898" t="s">
        <v>8317</v>
      </c>
      <c r="R2898" t="s">
        <v>8318</v>
      </c>
      <c r="S2898" s="11">
        <f t="shared" si="182"/>
        <v>42701.908807870372</v>
      </c>
      <c r="T2898" s="11">
        <f t="shared" si="183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6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7">
        <f t="shared" si="180"/>
        <v>4.583333333333333E-2</v>
      </c>
      <c r="P2899" s="9">
        <f t="shared" si="181"/>
        <v>183.33333333333334</v>
      </c>
      <c r="Q2899" t="s">
        <v>8317</v>
      </c>
      <c r="R2899" t="s">
        <v>8318</v>
      </c>
      <c r="S2899" s="11">
        <f t="shared" si="182"/>
        <v>42258.646504629629</v>
      </c>
      <c r="T2899" s="11">
        <f t="shared" si="183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6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7">
        <f t="shared" si="180"/>
        <v>4.2133333333333335E-2</v>
      </c>
      <c r="P2900" s="9">
        <f t="shared" si="181"/>
        <v>26.333333333333332</v>
      </c>
      <c r="Q2900" t="s">
        <v>8317</v>
      </c>
      <c r="R2900" t="s">
        <v>8318</v>
      </c>
      <c r="S2900" s="11">
        <f t="shared" si="182"/>
        <v>42278.664965277778</v>
      </c>
      <c r="T2900" s="11">
        <f t="shared" si="183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6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7">
        <f t="shared" si="180"/>
        <v>0</v>
      </c>
      <c r="P2901" s="9" t="e">
        <f t="shared" si="181"/>
        <v>#DIV/0!</v>
      </c>
      <c r="Q2901" t="s">
        <v>8317</v>
      </c>
      <c r="R2901" t="s">
        <v>8318</v>
      </c>
      <c r="S2901" s="11">
        <f t="shared" si="182"/>
        <v>42515.078217592592</v>
      </c>
      <c r="T2901" s="11">
        <f t="shared" si="183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6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7">
        <f t="shared" si="180"/>
        <v>0.61909090909090914</v>
      </c>
      <c r="P2902" s="9">
        <f t="shared" si="181"/>
        <v>486.42857142857144</v>
      </c>
      <c r="Q2902" t="s">
        <v>8317</v>
      </c>
      <c r="R2902" t="s">
        <v>8318</v>
      </c>
      <c r="S2902" s="11">
        <f t="shared" si="182"/>
        <v>41830.234166666669</v>
      </c>
      <c r="T2902" s="11">
        <f t="shared" si="183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6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7">
        <f t="shared" si="180"/>
        <v>8.0000000000000002E-3</v>
      </c>
      <c r="P2903" s="9">
        <f t="shared" si="181"/>
        <v>3</v>
      </c>
      <c r="Q2903" t="s">
        <v>8317</v>
      </c>
      <c r="R2903" t="s">
        <v>8318</v>
      </c>
      <c r="S2903" s="11">
        <f t="shared" si="182"/>
        <v>41982.904386574075</v>
      </c>
      <c r="T2903" s="11">
        <f t="shared" si="183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6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7">
        <f t="shared" si="180"/>
        <v>1.6666666666666666E-4</v>
      </c>
      <c r="P2904" s="9">
        <f t="shared" si="181"/>
        <v>25</v>
      </c>
      <c r="Q2904" t="s">
        <v>8317</v>
      </c>
      <c r="R2904" t="s">
        <v>8318</v>
      </c>
      <c r="S2904" s="11">
        <f t="shared" si="182"/>
        <v>42210.439768518518</v>
      </c>
      <c r="T2904" s="11">
        <f t="shared" si="183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6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7">
        <f t="shared" si="180"/>
        <v>7.7999999999999996E-3</v>
      </c>
      <c r="P2905" s="9">
        <f t="shared" si="181"/>
        <v>9.75</v>
      </c>
      <c r="Q2905" t="s">
        <v>8317</v>
      </c>
      <c r="R2905" t="s">
        <v>8318</v>
      </c>
      <c r="S2905" s="11">
        <f t="shared" si="182"/>
        <v>42196.166874999995</v>
      </c>
      <c r="T2905" s="11">
        <f t="shared" si="183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7">
        <f t="shared" si="180"/>
        <v>0.05</v>
      </c>
      <c r="P2906" s="9">
        <f t="shared" si="181"/>
        <v>18.75</v>
      </c>
      <c r="Q2906" t="s">
        <v>8317</v>
      </c>
      <c r="R2906" t="s">
        <v>8318</v>
      </c>
      <c r="S2906" s="11">
        <f t="shared" si="182"/>
        <v>41940.967951388891</v>
      </c>
      <c r="T2906" s="11">
        <f t="shared" si="183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6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7">
        <f t="shared" si="180"/>
        <v>0.17771428571428571</v>
      </c>
      <c r="P2907" s="9">
        <f t="shared" si="181"/>
        <v>36.588235294117645</v>
      </c>
      <c r="Q2907" t="s">
        <v>8317</v>
      </c>
      <c r="R2907" t="s">
        <v>8318</v>
      </c>
      <c r="S2907" s="11">
        <f t="shared" si="182"/>
        <v>42606.056863425925</v>
      </c>
      <c r="T2907" s="11">
        <f t="shared" si="183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6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7">
        <f t="shared" si="180"/>
        <v>9.4166666666666662E-2</v>
      </c>
      <c r="P2908" s="9">
        <f t="shared" si="181"/>
        <v>80.714285714285708</v>
      </c>
      <c r="Q2908" t="s">
        <v>8317</v>
      </c>
      <c r="R2908" t="s">
        <v>8318</v>
      </c>
      <c r="S2908" s="11">
        <f t="shared" si="182"/>
        <v>42199.648912037039</v>
      </c>
      <c r="T2908" s="11">
        <f t="shared" si="183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6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7">
        <f t="shared" si="180"/>
        <v>8.0000000000000004E-4</v>
      </c>
      <c r="P2909" s="9">
        <f t="shared" si="181"/>
        <v>1</v>
      </c>
      <c r="Q2909" t="s">
        <v>8317</v>
      </c>
      <c r="R2909" t="s">
        <v>8318</v>
      </c>
      <c r="S2909" s="11">
        <f t="shared" si="182"/>
        <v>42444.877743055549</v>
      </c>
      <c r="T2909" s="11">
        <f t="shared" si="183"/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6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7">
        <f t="shared" si="180"/>
        <v>2.75E-2</v>
      </c>
      <c r="P2910" s="9">
        <f t="shared" si="181"/>
        <v>52.8</v>
      </c>
      <c r="Q2910" t="s">
        <v>8317</v>
      </c>
      <c r="R2910" t="s">
        <v>8318</v>
      </c>
      <c r="S2910" s="11">
        <f t="shared" si="182"/>
        <v>42499.731701388882</v>
      </c>
      <c r="T2910" s="11">
        <f t="shared" si="183"/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6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7">
        <f t="shared" si="180"/>
        <v>1.1111111111111112E-4</v>
      </c>
      <c r="P2911" s="9">
        <f t="shared" si="181"/>
        <v>20</v>
      </c>
      <c r="Q2911" t="s">
        <v>8317</v>
      </c>
      <c r="R2911" t="s">
        <v>8318</v>
      </c>
      <c r="S2911" s="11">
        <f t="shared" si="182"/>
        <v>41929.266215277778</v>
      </c>
      <c r="T2911" s="11">
        <f t="shared" si="183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6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7">
        <f t="shared" si="180"/>
        <v>3.3333333333333335E-5</v>
      </c>
      <c r="P2912" s="9">
        <f t="shared" si="181"/>
        <v>1</v>
      </c>
      <c r="Q2912" t="s">
        <v>8317</v>
      </c>
      <c r="R2912" t="s">
        <v>8318</v>
      </c>
      <c r="S2912" s="11">
        <f t="shared" si="182"/>
        <v>42107.841284722221</v>
      </c>
      <c r="T2912" s="11">
        <f t="shared" si="183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6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7">
        <f t="shared" si="180"/>
        <v>0.36499999999999999</v>
      </c>
      <c r="P2913" s="9">
        <f t="shared" si="181"/>
        <v>46.928571428571431</v>
      </c>
      <c r="Q2913" t="s">
        <v>8317</v>
      </c>
      <c r="R2913" t="s">
        <v>8318</v>
      </c>
      <c r="S2913" s="11">
        <f t="shared" si="182"/>
        <v>42142.768819444449</v>
      </c>
      <c r="T2913" s="11">
        <f t="shared" si="183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6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7">
        <f t="shared" si="180"/>
        <v>0.14058171745152354</v>
      </c>
      <c r="P2914" s="9">
        <f t="shared" si="181"/>
        <v>78.07692307692308</v>
      </c>
      <c r="Q2914" t="s">
        <v>8317</v>
      </c>
      <c r="R2914" t="s">
        <v>8318</v>
      </c>
      <c r="S2914" s="11">
        <f t="shared" si="182"/>
        <v>42354.131643518514</v>
      </c>
      <c r="T2914" s="11">
        <f t="shared" si="183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6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7">
        <f t="shared" si="180"/>
        <v>2.0000000000000001E-4</v>
      </c>
      <c r="P2915" s="9">
        <f t="shared" si="181"/>
        <v>1</v>
      </c>
      <c r="Q2915" t="s">
        <v>8317</v>
      </c>
      <c r="R2915" t="s">
        <v>8318</v>
      </c>
      <c r="S2915" s="11">
        <f t="shared" si="182"/>
        <v>41828.922905092593</v>
      </c>
      <c r="T2915" s="11">
        <f t="shared" si="183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7">
        <f t="shared" si="180"/>
        <v>4.0000000000000003E-5</v>
      </c>
      <c r="P2916" s="9">
        <f t="shared" si="181"/>
        <v>1</v>
      </c>
      <c r="Q2916" t="s">
        <v>8317</v>
      </c>
      <c r="R2916" t="s">
        <v>8318</v>
      </c>
      <c r="S2916" s="11">
        <f t="shared" si="182"/>
        <v>42017.907337962963</v>
      </c>
      <c r="T2916" s="11">
        <f t="shared" si="183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6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7">
        <f t="shared" si="180"/>
        <v>0.61099999999999999</v>
      </c>
      <c r="P2917" s="9">
        <f t="shared" si="181"/>
        <v>203.66666666666666</v>
      </c>
      <c r="Q2917" t="s">
        <v>8317</v>
      </c>
      <c r="R2917" t="s">
        <v>8318</v>
      </c>
      <c r="S2917" s="11">
        <f t="shared" si="182"/>
        <v>42415.398032407407</v>
      </c>
      <c r="T2917" s="11">
        <f t="shared" si="183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6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7">
        <f t="shared" si="180"/>
        <v>7.8378378378378383E-2</v>
      </c>
      <c r="P2918" s="9">
        <f t="shared" si="181"/>
        <v>20.714285714285715</v>
      </c>
      <c r="Q2918" t="s">
        <v>8317</v>
      </c>
      <c r="R2918" t="s">
        <v>8318</v>
      </c>
      <c r="S2918" s="11">
        <f t="shared" si="182"/>
        <v>41755.476724537039</v>
      </c>
      <c r="T2918" s="11">
        <f t="shared" si="183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6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7">
        <f t="shared" si="180"/>
        <v>0.2185</v>
      </c>
      <c r="P2919" s="9">
        <f t="shared" si="181"/>
        <v>48.555555555555557</v>
      </c>
      <c r="Q2919" t="s">
        <v>8317</v>
      </c>
      <c r="R2919" t="s">
        <v>8318</v>
      </c>
      <c r="S2919" s="11">
        <f t="shared" si="182"/>
        <v>42245.234340277777</v>
      </c>
      <c r="T2919" s="11">
        <f t="shared" si="183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6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7">
        <f t="shared" si="180"/>
        <v>0.27239999999999998</v>
      </c>
      <c r="P2920" s="9">
        <f t="shared" si="181"/>
        <v>68.099999999999994</v>
      </c>
      <c r="Q2920" t="s">
        <v>8317</v>
      </c>
      <c r="R2920" t="s">
        <v>8318</v>
      </c>
      <c r="S2920" s="11">
        <f t="shared" si="182"/>
        <v>42278.629710648151</v>
      </c>
      <c r="T2920" s="11">
        <f t="shared" si="183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6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7">
        <f t="shared" si="180"/>
        <v>8.5000000000000006E-2</v>
      </c>
      <c r="P2921" s="9">
        <f t="shared" si="181"/>
        <v>8.5</v>
      </c>
      <c r="Q2921" t="s">
        <v>8317</v>
      </c>
      <c r="R2921" t="s">
        <v>8318</v>
      </c>
      <c r="S2921" s="11">
        <f t="shared" si="182"/>
        <v>41826.61954861111</v>
      </c>
      <c r="T2921" s="11">
        <f t="shared" si="183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6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7">
        <f t="shared" si="180"/>
        <v>0.26840000000000003</v>
      </c>
      <c r="P2922" s="9">
        <f t="shared" si="181"/>
        <v>51.615384615384613</v>
      </c>
      <c r="Q2922" t="s">
        <v>8317</v>
      </c>
      <c r="R2922" t="s">
        <v>8318</v>
      </c>
      <c r="S2922" s="11">
        <f t="shared" si="182"/>
        <v>42058.792476851857</v>
      </c>
      <c r="T2922" s="11">
        <f t="shared" si="183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6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7">
        <f t="shared" si="180"/>
        <v>1.29</v>
      </c>
      <c r="P2923" s="9">
        <f t="shared" si="181"/>
        <v>43</v>
      </c>
      <c r="Q2923" t="s">
        <v>8317</v>
      </c>
      <c r="R2923" t="s">
        <v>8359</v>
      </c>
      <c r="S2923" s="11">
        <f t="shared" si="182"/>
        <v>41877.886620370373</v>
      </c>
      <c r="T2923" s="11">
        <f t="shared" si="183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6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7">
        <f t="shared" si="180"/>
        <v>1</v>
      </c>
      <c r="P2924" s="9">
        <f t="shared" si="181"/>
        <v>83.333333333333329</v>
      </c>
      <c r="Q2924" t="s">
        <v>8317</v>
      </c>
      <c r="R2924" t="s">
        <v>8359</v>
      </c>
      <c r="S2924" s="11">
        <f t="shared" si="182"/>
        <v>42097.874155092592</v>
      </c>
      <c r="T2924" s="11">
        <f t="shared" si="183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6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7">
        <f t="shared" si="180"/>
        <v>1</v>
      </c>
      <c r="P2925" s="9">
        <f t="shared" si="181"/>
        <v>30</v>
      </c>
      <c r="Q2925" t="s">
        <v>8317</v>
      </c>
      <c r="R2925" t="s">
        <v>8359</v>
      </c>
      <c r="S2925" s="11">
        <f t="shared" si="182"/>
        <v>42013.15253472222</v>
      </c>
      <c r="T2925" s="11">
        <f t="shared" si="183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7">
        <f t="shared" si="180"/>
        <v>1.032</v>
      </c>
      <c r="P2926" s="9">
        <f t="shared" si="181"/>
        <v>175.51020408163265</v>
      </c>
      <c r="Q2926" t="s">
        <v>8317</v>
      </c>
      <c r="R2926" t="s">
        <v>8359</v>
      </c>
      <c r="S2926" s="11">
        <f t="shared" si="182"/>
        <v>42103.556828703702</v>
      </c>
      <c r="T2926" s="11">
        <f t="shared" si="183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6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7">
        <f t="shared" si="180"/>
        <v>1.0244597777777777</v>
      </c>
      <c r="P2927" s="9">
        <f t="shared" si="181"/>
        <v>231.66175879396985</v>
      </c>
      <c r="Q2927" t="s">
        <v>8317</v>
      </c>
      <c r="R2927" t="s">
        <v>8359</v>
      </c>
      <c r="S2927" s="11">
        <f t="shared" si="182"/>
        <v>41863.584120370368</v>
      </c>
      <c r="T2927" s="11">
        <f t="shared" si="183"/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6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7">
        <f t="shared" si="180"/>
        <v>1.25</v>
      </c>
      <c r="P2928" s="9">
        <f t="shared" si="181"/>
        <v>75</v>
      </c>
      <c r="Q2928" t="s">
        <v>8317</v>
      </c>
      <c r="R2928" t="s">
        <v>8359</v>
      </c>
      <c r="S2928" s="11">
        <f t="shared" si="182"/>
        <v>42044.765960648147</v>
      </c>
      <c r="T2928" s="11">
        <f t="shared" si="183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6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7">
        <f t="shared" si="180"/>
        <v>1.3083333333333333</v>
      </c>
      <c r="P2929" s="9">
        <f t="shared" si="181"/>
        <v>112.14285714285714</v>
      </c>
      <c r="Q2929" t="s">
        <v>8317</v>
      </c>
      <c r="R2929" t="s">
        <v>8359</v>
      </c>
      <c r="S2929" s="11">
        <f t="shared" si="182"/>
        <v>41806.669317129628</v>
      </c>
      <c r="T2929" s="11">
        <f t="shared" si="183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6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7">
        <f t="shared" si="180"/>
        <v>1</v>
      </c>
      <c r="P2930" s="9">
        <f t="shared" si="181"/>
        <v>41.666666666666664</v>
      </c>
      <c r="Q2930" t="s">
        <v>8317</v>
      </c>
      <c r="R2930" t="s">
        <v>8359</v>
      </c>
      <c r="S2930" s="11">
        <f t="shared" si="182"/>
        <v>42403.998217592598</v>
      </c>
      <c r="T2930" s="11">
        <f t="shared" si="183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6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7">
        <f t="shared" si="180"/>
        <v>1.02069375</v>
      </c>
      <c r="P2931" s="9">
        <f t="shared" si="181"/>
        <v>255.17343750000001</v>
      </c>
      <c r="Q2931" t="s">
        <v>8317</v>
      </c>
      <c r="R2931" t="s">
        <v>8359</v>
      </c>
      <c r="S2931" s="11">
        <f t="shared" si="182"/>
        <v>41754.564328703702</v>
      </c>
      <c r="T2931" s="11">
        <f t="shared" si="183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6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7">
        <f t="shared" si="180"/>
        <v>1.0092000000000001</v>
      </c>
      <c r="P2932" s="9">
        <f t="shared" si="181"/>
        <v>162.7741935483871</v>
      </c>
      <c r="Q2932" t="s">
        <v>8317</v>
      </c>
      <c r="R2932" t="s">
        <v>8359</v>
      </c>
      <c r="S2932" s="11">
        <f t="shared" si="182"/>
        <v>42101.584074074075</v>
      </c>
      <c r="T2932" s="11">
        <f t="shared" si="183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6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7">
        <f t="shared" si="180"/>
        <v>1.06</v>
      </c>
      <c r="P2933" s="9">
        <f t="shared" si="181"/>
        <v>88.333333333333329</v>
      </c>
      <c r="Q2933" t="s">
        <v>8317</v>
      </c>
      <c r="R2933" t="s">
        <v>8359</v>
      </c>
      <c r="S2933" s="11">
        <f t="shared" si="182"/>
        <v>41872.291238425925</v>
      </c>
      <c r="T2933" s="11">
        <f t="shared" si="183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6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7">
        <f t="shared" si="180"/>
        <v>1.0509677419354839</v>
      </c>
      <c r="P2934" s="9">
        <f t="shared" si="181"/>
        <v>85.736842105263165</v>
      </c>
      <c r="Q2934" t="s">
        <v>8317</v>
      </c>
      <c r="R2934" t="s">
        <v>8359</v>
      </c>
      <c r="S2934" s="11">
        <f t="shared" si="182"/>
        <v>42025.164780092593</v>
      </c>
      <c r="T2934" s="11">
        <f t="shared" si="183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6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7">
        <f t="shared" si="180"/>
        <v>1.0276000000000001</v>
      </c>
      <c r="P2935" s="9">
        <f t="shared" si="181"/>
        <v>47.574074074074076</v>
      </c>
      <c r="Q2935" t="s">
        <v>8317</v>
      </c>
      <c r="R2935" t="s">
        <v>8359</v>
      </c>
      <c r="S2935" s="11">
        <f t="shared" si="182"/>
        <v>42495.956631944442</v>
      </c>
      <c r="T2935" s="11">
        <f t="shared" si="183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7">
        <f t="shared" si="180"/>
        <v>1.08</v>
      </c>
      <c r="P2936" s="9">
        <f t="shared" si="181"/>
        <v>72.972972972972968</v>
      </c>
      <c r="Q2936" t="s">
        <v>8317</v>
      </c>
      <c r="R2936" t="s">
        <v>8359</v>
      </c>
      <c r="S2936" s="11">
        <f t="shared" si="182"/>
        <v>41775.636157407411</v>
      </c>
      <c r="T2936" s="11">
        <f t="shared" si="183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6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7">
        <f t="shared" si="180"/>
        <v>1.0088571428571429</v>
      </c>
      <c r="P2937" s="9">
        <f t="shared" si="181"/>
        <v>90.538461538461533</v>
      </c>
      <c r="Q2937" t="s">
        <v>8317</v>
      </c>
      <c r="R2937" t="s">
        <v>8359</v>
      </c>
      <c r="S2937" s="11">
        <f t="shared" si="182"/>
        <v>42553.583425925928</v>
      </c>
      <c r="T2937" s="11">
        <f t="shared" si="183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6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7">
        <f t="shared" si="180"/>
        <v>1.28</v>
      </c>
      <c r="P2938" s="9">
        <f t="shared" si="181"/>
        <v>37.647058823529413</v>
      </c>
      <c r="Q2938" t="s">
        <v>8317</v>
      </c>
      <c r="R2938" t="s">
        <v>8359</v>
      </c>
      <c r="S2938" s="11">
        <f t="shared" si="182"/>
        <v>41912.650729166664</v>
      </c>
      <c r="T2938" s="11">
        <f t="shared" si="183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6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7">
        <f t="shared" si="180"/>
        <v>1.3333333333333333</v>
      </c>
      <c r="P2939" s="9">
        <f t="shared" si="181"/>
        <v>36.363636363636367</v>
      </c>
      <c r="Q2939" t="s">
        <v>8317</v>
      </c>
      <c r="R2939" t="s">
        <v>8359</v>
      </c>
      <c r="S2939" s="11">
        <f t="shared" si="182"/>
        <v>41803.457326388889</v>
      </c>
      <c r="T2939" s="11">
        <f t="shared" si="183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6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7">
        <f t="shared" si="180"/>
        <v>1.0137499999999999</v>
      </c>
      <c r="P2940" s="9">
        <f t="shared" si="181"/>
        <v>126.71875</v>
      </c>
      <c r="Q2940" t="s">
        <v>8317</v>
      </c>
      <c r="R2940" t="s">
        <v>8359</v>
      </c>
      <c r="S2940" s="11">
        <f t="shared" si="182"/>
        <v>42004.703865740739</v>
      </c>
      <c r="T2940" s="11">
        <f t="shared" si="183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6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7">
        <f t="shared" si="180"/>
        <v>1.0287500000000001</v>
      </c>
      <c r="P2941" s="9">
        <f t="shared" si="181"/>
        <v>329.2</v>
      </c>
      <c r="Q2941" t="s">
        <v>8317</v>
      </c>
      <c r="R2941" t="s">
        <v>8359</v>
      </c>
      <c r="S2941" s="11">
        <f t="shared" si="182"/>
        <v>41845.809166666666</v>
      </c>
      <c r="T2941" s="11">
        <f t="shared" si="183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6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7">
        <f t="shared" si="180"/>
        <v>1.0724</v>
      </c>
      <c r="P2942" s="9">
        <f t="shared" si="181"/>
        <v>81.242424242424249</v>
      </c>
      <c r="Q2942" t="s">
        <v>8317</v>
      </c>
      <c r="R2942" t="s">
        <v>8359</v>
      </c>
      <c r="S2942" s="11">
        <f t="shared" si="182"/>
        <v>41982.773356481484</v>
      </c>
      <c r="T2942" s="11">
        <f t="shared" si="183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6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7">
        <f t="shared" si="180"/>
        <v>4.0000000000000003E-5</v>
      </c>
      <c r="P2943" s="9">
        <f t="shared" si="181"/>
        <v>1</v>
      </c>
      <c r="Q2943" t="s">
        <v>8317</v>
      </c>
      <c r="R2943" t="s">
        <v>8357</v>
      </c>
      <c r="S2943" s="11">
        <f t="shared" si="182"/>
        <v>42034.960127314815</v>
      </c>
      <c r="T2943" s="11">
        <f t="shared" si="183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6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7">
        <f t="shared" si="180"/>
        <v>0.20424999999999999</v>
      </c>
      <c r="P2944" s="9">
        <f t="shared" si="181"/>
        <v>202.22772277227722</v>
      </c>
      <c r="Q2944" t="s">
        <v>8317</v>
      </c>
      <c r="R2944" t="s">
        <v>8357</v>
      </c>
      <c r="S2944" s="11">
        <f t="shared" si="182"/>
        <v>42334.803923611107</v>
      </c>
      <c r="T2944" s="11">
        <f t="shared" si="183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6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7">
        <f t="shared" si="180"/>
        <v>0</v>
      </c>
      <c r="P2945" s="9" t="e">
        <f t="shared" si="181"/>
        <v>#DIV/0!</v>
      </c>
      <c r="Q2945" t="s">
        <v>8317</v>
      </c>
      <c r="R2945" t="s">
        <v>8357</v>
      </c>
      <c r="S2945" s="11">
        <f t="shared" si="182"/>
        <v>42077.129398148143</v>
      </c>
      <c r="T2945" s="11">
        <f t="shared" si="183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7">
        <f t="shared" si="180"/>
        <v>0.01</v>
      </c>
      <c r="P2946" s="9">
        <f t="shared" si="181"/>
        <v>100</v>
      </c>
      <c r="Q2946" t="s">
        <v>8317</v>
      </c>
      <c r="R2946" t="s">
        <v>8357</v>
      </c>
      <c r="S2946" s="11">
        <f t="shared" si="182"/>
        <v>42132.9143287037</v>
      </c>
      <c r="T2946" s="11">
        <f t="shared" si="183"/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6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7">
        <f t="shared" ref="O2947:O3010" si="184">E2947/D2947</f>
        <v>0</v>
      </c>
      <c r="P2947" s="9" t="e">
        <f t="shared" ref="P2947:P3010" si="185">E2947/L2947</f>
        <v>#DIV/0!</v>
      </c>
      <c r="Q2947" t="s">
        <v>8317</v>
      </c>
      <c r="R2947" t="s">
        <v>8357</v>
      </c>
      <c r="S2947" s="11">
        <f t="shared" ref="S2947:S3010" si="186">(((J2947/60)/60)/24)+DATE(1970,1,1)</f>
        <v>42118.139583333337</v>
      </c>
      <c r="T2947" s="11">
        <f t="shared" ref="T2947:T3010" si="187">(((I2947/60)/60)/24)+DATE(1970,1,1)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6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7">
        <f t="shared" si="184"/>
        <v>1E-3</v>
      </c>
      <c r="P2948" s="9">
        <f t="shared" si="185"/>
        <v>1</v>
      </c>
      <c r="Q2948" t="s">
        <v>8317</v>
      </c>
      <c r="R2948" t="s">
        <v>8357</v>
      </c>
      <c r="S2948" s="11">
        <f t="shared" si="186"/>
        <v>42567.531157407408</v>
      </c>
      <c r="T2948" s="11">
        <f t="shared" si="187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6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7">
        <f t="shared" si="184"/>
        <v>4.2880000000000001E-2</v>
      </c>
      <c r="P2949" s="9">
        <f t="shared" si="185"/>
        <v>82.461538461538467</v>
      </c>
      <c r="Q2949" t="s">
        <v>8317</v>
      </c>
      <c r="R2949" t="s">
        <v>8357</v>
      </c>
      <c r="S2949" s="11">
        <f t="shared" si="186"/>
        <v>42649.562118055561</v>
      </c>
      <c r="T2949" s="11">
        <f t="shared" si="187"/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6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7">
        <f t="shared" si="184"/>
        <v>4.8000000000000001E-5</v>
      </c>
      <c r="P2950" s="9">
        <f t="shared" si="185"/>
        <v>2.6666666666666665</v>
      </c>
      <c r="Q2950" t="s">
        <v>8317</v>
      </c>
      <c r="R2950" t="s">
        <v>8357</v>
      </c>
      <c r="S2950" s="11">
        <f t="shared" si="186"/>
        <v>42097.649224537032</v>
      </c>
      <c r="T2950" s="11">
        <f t="shared" si="187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6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7">
        <f t="shared" si="184"/>
        <v>2.5000000000000001E-2</v>
      </c>
      <c r="P2951" s="9">
        <f t="shared" si="185"/>
        <v>12.5</v>
      </c>
      <c r="Q2951" t="s">
        <v>8317</v>
      </c>
      <c r="R2951" t="s">
        <v>8357</v>
      </c>
      <c r="S2951" s="11">
        <f t="shared" si="186"/>
        <v>42297.823113425926</v>
      </c>
      <c r="T2951" s="11">
        <f t="shared" si="187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6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7">
        <f t="shared" si="184"/>
        <v>0</v>
      </c>
      <c r="P2952" s="9" t="e">
        <f t="shared" si="185"/>
        <v>#DIV/0!</v>
      </c>
      <c r="Q2952" t="s">
        <v>8317</v>
      </c>
      <c r="R2952" t="s">
        <v>8357</v>
      </c>
      <c r="S2952" s="11">
        <f t="shared" si="186"/>
        <v>42362.36518518519</v>
      </c>
      <c r="T2952" s="11">
        <f t="shared" si="187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6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7">
        <f t="shared" si="184"/>
        <v>2.1919999999999999E-2</v>
      </c>
      <c r="P2953" s="9">
        <f t="shared" si="185"/>
        <v>18.896551724137932</v>
      </c>
      <c r="Q2953" t="s">
        <v>8317</v>
      </c>
      <c r="R2953" t="s">
        <v>8357</v>
      </c>
      <c r="S2953" s="11">
        <f t="shared" si="186"/>
        <v>41872.802928240737</v>
      </c>
      <c r="T2953" s="11">
        <f t="shared" si="187"/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6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7">
        <f t="shared" si="184"/>
        <v>8.0250000000000002E-2</v>
      </c>
      <c r="P2954" s="9">
        <f t="shared" si="185"/>
        <v>200.625</v>
      </c>
      <c r="Q2954" t="s">
        <v>8317</v>
      </c>
      <c r="R2954" t="s">
        <v>8357</v>
      </c>
      <c r="S2954" s="11">
        <f t="shared" si="186"/>
        <v>42628.690266203703</v>
      </c>
      <c r="T2954" s="11">
        <f t="shared" si="187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6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7">
        <f t="shared" si="184"/>
        <v>1.5125E-3</v>
      </c>
      <c r="P2955" s="9">
        <f t="shared" si="185"/>
        <v>201.66666666666666</v>
      </c>
      <c r="Q2955" t="s">
        <v>8317</v>
      </c>
      <c r="R2955" t="s">
        <v>8357</v>
      </c>
      <c r="S2955" s="11">
        <f t="shared" si="186"/>
        <v>42255.791909722218</v>
      </c>
      <c r="T2955" s="11">
        <f t="shared" si="187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7">
        <f t="shared" si="184"/>
        <v>0</v>
      </c>
      <c r="P2956" s="9" t="e">
        <f t="shared" si="185"/>
        <v>#DIV/0!</v>
      </c>
      <c r="Q2956" t="s">
        <v>8317</v>
      </c>
      <c r="R2956" t="s">
        <v>8357</v>
      </c>
      <c r="S2956" s="11">
        <f t="shared" si="186"/>
        <v>42790.583368055552</v>
      </c>
      <c r="T2956" s="11">
        <f t="shared" si="187"/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6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7">
        <f t="shared" si="184"/>
        <v>0.59583333333333333</v>
      </c>
      <c r="P2957" s="9">
        <f t="shared" si="185"/>
        <v>65</v>
      </c>
      <c r="Q2957" t="s">
        <v>8317</v>
      </c>
      <c r="R2957" t="s">
        <v>8357</v>
      </c>
      <c r="S2957" s="11">
        <f t="shared" si="186"/>
        <v>42141.741307870368</v>
      </c>
      <c r="T2957" s="11">
        <f t="shared" si="187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6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7">
        <f t="shared" si="184"/>
        <v>0.16734177215189874</v>
      </c>
      <c r="P2958" s="9">
        <f t="shared" si="185"/>
        <v>66.099999999999994</v>
      </c>
      <c r="Q2958" t="s">
        <v>8317</v>
      </c>
      <c r="R2958" t="s">
        <v>8357</v>
      </c>
      <c r="S2958" s="11">
        <f t="shared" si="186"/>
        <v>42464.958912037036</v>
      </c>
      <c r="T2958" s="11">
        <f t="shared" si="187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6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7">
        <f t="shared" si="184"/>
        <v>1.8666666666666668E-2</v>
      </c>
      <c r="P2959" s="9">
        <f t="shared" si="185"/>
        <v>93.333333333333329</v>
      </c>
      <c r="Q2959" t="s">
        <v>8317</v>
      </c>
      <c r="R2959" t="s">
        <v>8357</v>
      </c>
      <c r="S2959" s="11">
        <f t="shared" si="186"/>
        <v>42031.011249999996</v>
      </c>
      <c r="T2959" s="11">
        <f t="shared" si="187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6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7">
        <f t="shared" si="184"/>
        <v>0</v>
      </c>
      <c r="P2960" s="9" t="e">
        <f t="shared" si="185"/>
        <v>#DIV/0!</v>
      </c>
      <c r="Q2960" t="s">
        <v>8317</v>
      </c>
      <c r="R2960" t="s">
        <v>8357</v>
      </c>
      <c r="S2960" s="11">
        <f t="shared" si="186"/>
        <v>42438.779131944444</v>
      </c>
      <c r="T2960" s="11">
        <f t="shared" si="187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6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7">
        <f t="shared" si="184"/>
        <v>0</v>
      </c>
      <c r="P2961" s="9" t="e">
        <f t="shared" si="185"/>
        <v>#DIV/0!</v>
      </c>
      <c r="Q2961" t="s">
        <v>8317</v>
      </c>
      <c r="R2961" t="s">
        <v>8357</v>
      </c>
      <c r="S2961" s="11">
        <f t="shared" si="186"/>
        <v>42498.008391203708</v>
      </c>
      <c r="T2961" s="11">
        <f t="shared" si="187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6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7">
        <f t="shared" si="184"/>
        <v>0</v>
      </c>
      <c r="P2962" s="9" t="e">
        <f t="shared" si="185"/>
        <v>#DIV/0!</v>
      </c>
      <c r="Q2962" t="s">
        <v>8317</v>
      </c>
      <c r="R2962" t="s">
        <v>8357</v>
      </c>
      <c r="S2962" s="11">
        <f t="shared" si="186"/>
        <v>41863.757210648146</v>
      </c>
      <c r="T2962" s="11">
        <f t="shared" si="187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6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7">
        <f t="shared" si="184"/>
        <v>1.0962000000000001</v>
      </c>
      <c r="P2963" s="9">
        <f t="shared" si="185"/>
        <v>50.75</v>
      </c>
      <c r="Q2963" t="s">
        <v>8317</v>
      </c>
      <c r="R2963" t="s">
        <v>8318</v>
      </c>
      <c r="S2963" s="11">
        <f t="shared" si="186"/>
        <v>42061.212488425925</v>
      </c>
      <c r="T2963" s="11">
        <f t="shared" si="187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6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7">
        <f t="shared" si="184"/>
        <v>1.218</v>
      </c>
      <c r="P2964" s="9">
        <f t="shared" si="185"/>
        <v>60.9</v>
      </c>
      <c r="Q2964" t="s">
        <v>8317</v>
      </c>
      <c r="R2964" t="s">
        <v>8318</v>
      </c>
      <c r="S2964" s="11">
        <f t="shared" si="186"/>
        <v>42036.24428240741</v>
      </c>
      <c r="T2964" s="11">
        <f t="shared" si="187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6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7">
        <f t="shared" si="184"/>
        <v>1.0685</v>
      </c>
      <c r="P2965" s="9">
        <f t="shared" si="185"/>
        <v>109.03061224489795</v>
      </c>
      <c r="Q2965" t="s">
        <v>8317</v>
      </c>
      <c r="R2965" t="s">
        <v>8318</v>
      </c>
      <c r="S2965" s="11">
        <f t="shared" si="186"/>
        <v>42157.470185185186</v>
      </c>
      <c r="T2965" s="11">
        <f t="shared" si="187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7">
        <f t="shared" si="184"/>
        <v>1.0071379999999999</v>
      </c>
      <c r="P2966" s="9">
        <f t="shared" si="185"/>
        <v>25.692295918367346</v>
      </c>
      <c r="Q2966" t="s">
        <v>8317</v>
      </c>
      <c r="R2966" t="s">
        <v>8318</v>
      </c>
      <c r="S2966" s="11">
        <f t="shared" si="186"/>
        <v>41827.909942129627</v>
      </c>
      <c r="T2966" s="11">
        <f t="shared" si="187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6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7">
        <f t="shared" si="184"/>
        <v>1.0900000000000001</v>
      </c>
      <c r="P2967" s="9">
        <f t="shared" si="185"/>
        <v>41.92307692307692</v>
      </c>
      <c r="Q2967" t="s">
        <v>8317</v>
      </c>
      <c r="R2967" t="s">
        <v>8318</v>
      </c>
      <c r="S2967" s="11">
        <f t="shared" si="186"/>
        <v>42162.729548611111</v>
      </c>
      <c r="T2967" s="11">
        <f t="shared" si="187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6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7">
        <f t="shared" si="184"/>
        <v>1.1363000000000001</v>
      </c>
      <c r="P2968" s="9">
        <f t="shared" si="185"/>
        <v>88.7734375</v>
      </c>
      <c r="Q2968" t="s">
        <v>8317</v>
      </c>
      <c r="R2968" t="s">
        <v>8318</v>
      </c>
      <c r="S2968" s="11">
        <f t="shared" si="186"/>
        <v>42233.738564814819</v>
      </c>
      <c r="T2968" s="11">
        <f t="shared" si="187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6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7">
        <f t="shared" si="184"/>
        <v>1.1392</v>
      </c>
      <c r="P2969" s="9">
        <f t="shared" si="185"/>
        <v>80.225352112676063</v>
      </c>
      <c r="Q2969" t="s">
        <v>8317</v>
      </c>
      <c r="R2969" t="s">
        <v>8318</v>
      </c>
      <c r="S2969" s="11">
        <f t="shared" si="186"/>
        <v>42042.197824074072</v>
      </c>
      <c r="T2969" s="11">
        <f t="shared" si="187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6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7">
        <f t="shared" si="184"/>
        <v>1.06</v>
      </c>
      <c r="P2970" s="9">
        <f t="shared" si="185"/>
        <v>78.936170212765958</v>
      </c>
      <c r="Q2970" t="s">
        <v>8317</v>
      </c>
      <c r="R2970" t="s">
        <v>8318</v>
      </c>
      <c r="S2970" s="11">
        <f t="shared" si="186"/>
        <v>42585.523842592593</v>
      </c>
      <c r="T2970" s="11">
        <f t="shared" si="187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6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7">
        <f t="shared" si="184"/>
        <v>1.625</v>
      </c>
      <c r="P2971" s="9">
        <f t="shared" si="185"/>
        <v>95.588235294117652</v>
      </c>
      <c r="Q2971" t="s">
        <v>8317</v>
      </c>
      <c r="R2971" t="s">
        <v>8318</v>
      </c>
      <c r="S2971" s="11">
        <f t="shared" si="186"/>
        <v>42097.786493055552</v>
      </c>
      <c r="T2971" s="11">
        <f t="shared" si="187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6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7">
        <f t="shared" si="184"/>
        <v>1.06</v>
      </c>
      <c r="P2972" s="9">
        <f t="shared" si="185"/>
        <v>69.890109890109883</v>
      </c>
      <c r="Q2972" t="s">
        <v>8317</v>
      </c>
      <c r="R2972" t="s">
        <v>8318</v>
      </c>
      <c r="S2972" s="11">
        <f t="shared" si="186"/>
        <v>41808.669571759259</v>
      </c>
      <c r="T2972" s="11">
        <f t="shared" si="187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6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7">
        <f t="shared" si="184"/>
        <v>1.0015624999999999</v>
      </c>
      <c r="P2973" s="9">
        <f t="shared" si="185"/>
        <v>74.534883720930239</v>
      </c>
      <c r="Q2973" t="s">
        <v>8317</v>
      </c>
      <c r="R2973" t="s">
        <v>8318</v>
      </c>
      <c r="S2973" s="11">
        <f t="shared" si="186"/>
        <v>41852.658310185187</v>
      </c>
      <c r="T2973" s="11">
        <f t="shared" si="187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6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7">
        <f t="shared" si="184"/>
        <v>1.0535000000000001</v>
      </c>
      <c r="P2974" s="9">
        <f t="shared" si="185"/>
        <v>123.94117647058823</v>
      </c>
      <c r="Q2974" t="s">
        <v>8317</v>
      </c>
      <c r="R2974" t="s">
        <v>8318</v>
      </c>
      <c r="S2974" s="11">
        <f t="shared" si="186"/>
        <v>42694.110185185185</v>
      </c>
      <c r="T2974" s="11">
        <f t="shared" si="187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6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7">
        <f t="shared" si="184"/>
        <v>1.748</v>
      </c>
      <c r="P2975" s="9">
        <f t="shared" si="185"/>
        <v>264.84848484848487</v>
      </c>
      <c r="Q2975" t="s">
        <v>8317</v>
      </c>
      <c r="R2975" t="s">
        <v>8318</v>
      </c>
      <c r="S2975" s="11">
        <f t="shared" si="186"/>
        <v>42341.818379629629</v>
      </c>
      <c r="T2975" s="11">
        <f t="shared" si="187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7">
        <f t="shared" si="184"/>
        <v>1.02</v>
      </c>
      <c r="P2976" s="9">
        <f t="shared" si="185"/>
        <v>58.620689655172413</v>
      </c>
      <c r="Q2976" t="s">
        <v>8317</v>
      </c>
      <c r="R2976" t="s">
        <v>8318</v>
      </c>
      <c r="S2976" s="11">
        <f t="shared" si="186"/>
        <v>41880.061006944445</v>
      </c>
      <c r="T2976" s="11">
        <f t="shared" si="187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6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7">
        <f t="shared" si="184"/>
        <v>1.00125</v>
      </c>
      <c r="P2977" s="9">
        <f t="shared" si="185"/>
        <v>70.884955752212392</v>
      </c>
      <c r="Q2977" t="s">
        <v>8317</v>
      </c>
      <c r="R2977" t="s">
        <v>8318</v>
      </c>
      <c r="S2977" s="11">
        <f t="shared" si="186"/>
        <v>41941.683865740742</v>
      </c>
      <c r="T2977" s="11">
        <f t="shared" si="187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6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7">
        <f t="shared" si="184"/>
        <v>1.7142857142857142</v>
      </c>
      <c r="P2978" s="9">
        <f t="shared" si="185"/>
        <v>8.5714285714285712</v>
      </c>
      <c r="Q2978" t="s">
        <v>8317</v>
      </c>
      <c r="R2978" t="s">
        <v>8318</v>
      </c>
      <c r="S2978" s="11">
        <f t="shared" si="186"/>
        <v>42425.730671296296</v>
      </c>
      <c r="T2978" s="11">
        <f t="shared" si="187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6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7">
        <f t="shared" si="184"/>
        <v>1.1356666666666666</v>
      </c>
      <c r="P2979" s="9">
        <f t="shared" si="185"/>
        <v>113.56666666666666</v>
      </c>
      <c r="Q2979" t="s">
        <v>8317</v>
      </c>
      <c r="R2979" t="s">
        <v>8318</v>
      </c>
      <c r="S2979" s="11">
        <f t="shared" si="186"/>
        <v>42026.88118055556</v>
      </c>
      <c r="T2979" s="11">
        <f t="shared" si="187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6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7">
        <f t="shared" si="184"/>
        <v>1.2946666666666666</v>
      </c>
      <c r="P2980" s="9">
        <f t="shared" si="185"/>
        <v>60.6875</v>
      </c>
      <c r="Q2980" t="s">
        <v>8317</v>
      </c>
      <c r="R2980" t="s">
        <v>8318</v>
      </c>
      <c r="S2980" s="11">
        <f t="shared" si="186"/>
        <v>41922.640590277777</v>
      </c>
      <c r="T2980" s="11">
        <f t="shared" si="187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6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7">
        <f t="shared" si="184"/>
        <v>1.014</v>
      </c>
      <c r="P2981" s="9">
        <f t="shared" si="185"/>
        <v>110.21739130434783</v>
      </c>
      <c r="Q2981" t="s">
        <v>8317</v>
      </c>
      <c r="R2981" t="s">
        <v>8318</v>
      </c>
      <c r="S2981" s="11">
        <f t="shared" si="186"/>
        <v>41993.824340277773</v>
      </c>
      <c r="T2981" s="11">
        <f t="shared" si="187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6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7">
        <f t="shared" si="184"/>
        <v>1.0916666666666666</v>
      </c>
      <c r="P2982" s="9">
        <f t="shared" si="185"/>
        <v>136.45833333333334</v>
      </c>
      <c r="Q2982" t="s">
        <v>8317</v>
      </c>
      <c r="R2982" t="s">
        <v>8318</v>
      </c>
      <c r="S2982" s="11">
        <f t="shared" si="186"/>
        <v>42219.915856481486</v>
      </c>
      <c r="T2982" s="11">
        <f t="shared" si="187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6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7">
        <f t="shared" si="184"/>
        <v>1.28925</v>
      </c>
      <c r="P2983" s="9">
        <f t="shared" si="185"/>
        <v>53.164948453608247</v>
      </c>
      <c r="Q2983" t="s">
        <v>8317</v>
      </c>
      <c r="R2983" t="s">
        <v>8357</v>
      </c>
      <c r="S2983" s="11">
        <f t="shared" si="186"/>
        <v>42225.559675925921</v>
      </c>
      <c r="T2983" s="11">
        <f t="shared" si="187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6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7">
        <f t="shared" si="184"/>
        <v>1.0206</v>
      </c>
      <c r="P2984" s="9">
        <f t="shared" si="185"/>
        <v>86.491525423728817</v>
      </c>
      <c r="Q2984" t="s">
        <v>8317</v>
      </c>
      <c r="R2984" t="s">
        <v>8357</v>
      </c>
      <c r="S2984" s="11">
        <f t="shared" si="186"/>
        <v>42381.686840277776</v>
      </c>
      <c r="T2984" s="11">
        <f t="shared" si="187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6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7">
        <f t="shared" si="184"/>
        <v>1.465395775862069</v>
      </c>
      <c r="P2985" s="9">
        <f t="shared" si="185"/>
        <v>155.23827397260274</v>
      </c>
      <c r="Q2985" t="s">
        <v>8317</v>
      </c>
      <c r="R2985" t="s">
        <v>8357</v>
      </c>
      <c r="S2985" s="11">
        <f t="shared" si="186"/>
        <v>41894.632361111115</v>
      </c>
      <c r="T2985" s="11">
        <f t="shared" si="187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7">
        <f t="shared" si="184"/>
        <v>1.00352</v>
      </c>
      <c r="P2986" s="9">
        <f t="shared" si="185"/>
        <v>115.08256880733946</v>
      </c>
      <c r="Q2986" t="s">
        <v>8317</v>
      </c>
      <c r="R2986" t="s">
        <v>8357</v>
      </c>
      <c r="S2986" s="11">
        <f t="shared" si="186"/>
        <v>42576.278715277775</v>
      </c>
      <c r="T2986" s="11">
        <f t="shared" si="187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6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7">
        <f t="shared" si="184"/>
        <v>1.2164999999999999</v>
      </c>
      <c r="P2987" s="9">
        <f t="shared" si="185"/>
        <v>109.5945945945946</v>
      </c>
      <c r="Q2987" t="s">
        <v>8317</v>
      </c>
      <c r="R2987" t="s">
        <v>8357</v>
      </c>
      <c r="S2987" s="11">
        <f t="shared" si="186"/>
        <v>42654.973703703698</v>
      </c>
      <c r="T2987" s="11">
        <f t="shared" si="187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6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7">
        <f t="shared" si="184"/>
        <v>1.0549999999999999</v>
      </c>
      <c r="P2988" s="9">
        <f t="shared" si="185"/>
        <v>45.214285714285715</v>
      </c>
      <c r="Q2988" t="s">
        <v>8317</v>
      </c>
      <c r="R2988" t="s">
        <v>8357</v>
      </c>
      <c r="S2988" s="11">
        <f t="shared" si="186"/>
        <v>42431.500069444446</v>
      </c>
      <c r="T2988" s="11">
        <f t="shared" si="187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6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7">
        <f t="shared" si="184"/>
        <v>1.1040080000000001</v>
      </c>
      <c r="P2989" s="9">
        <f t="shared" si="185"/>
        <v>104.15169811320754</v>
      </c>
      <c r="Q2989" t="s">
        <v>8317</v>
      </c>
      <c r="R2989" t="s">
        <v>8357</v>
      </c>
      <c r="S2989" s="11">
        <f t="shared" si="186"/>
        <v>42627.307303240741</v>
      </c>
      <c r="T2989" s="11">
        <f t="shared" si="187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6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7">
        <f t="shared" si="184"/>
        <v>1</v>
      </c>
      <c r="P2990" s="9">
        <f t="shared" si="185"/>
        <v>35.714285714285715</v>
      </c>
      <c r="Q2990" t="s">
        <v>8317</v>
      </c>
      <c r="R2990" t="s">
        <v>8357</v>
      </c>
      <c r="S2990" s="11">
        <f t="shared" si="186"/>
        <v>42511.362048611118</v>
      </c>
      <c r="T2990" s="11">
        <f t="shared" si="187"/>
        <v>42541.362048611118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6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7">
        <f t="shared" si="184"/>
        <v>1.76535</v>
      </c>
      <c r="P2991" s="9">
        <f t="shared" si="185"/>
        <v>96.997252747252745</v>
      </c>
      <c r="Q2991" t="s">
        <v>8317</v>
      </c>
      <c r="R2991" t="s">
        <v>8357</v>
      </c>
      <c r="S2991" s="11">
        <f t="shared" si="186"/>
        <v>42337.02039351852</v>
      </c>
      <c r="T2991" s="11">
        <f t="shared" si="187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6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7">
        <f t="shared" si="184"/>
        <v>1</v>
      </c>
      <c r="P2992" s="9">
        <f t="shared" si="185"/>
        <v>370.37037037037038</v>
      </c>
      <c r="Q2992" t="s">
        <v>8317</v>
      </c>
      <c r="R2992" t="s">
        <v>8357</v>
      </c>
      <c r="S2992" s="11">
        <f t="shared" si="186"/>
        <v>42341.57430555555</v>
      </c>
      <c r="T2992" s="11">
        <f t="shared" si="187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6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7">
        <f t="shared" si="184"/>
        <v>1.0329411764705883</v>
      </c>
      <c r="P2993" s="9">
        <f t="shared" si="185"/>
        <v>94.408602150537632</v>
      </c>
      <c r="Q2993" t="s">
        <v>8317</v>
      </c>
      <c r="R2993" t="s">
        <v>8357</v>
      </c>
      <c r="S2993" s="11">
        <f t="shared" si="186"/>
        <v>42740.837152777778</v>
      </c>
      <c r="T2993" s="11">
        <f t="shared" si="187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6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7">
        <f t="shared" si="184"/>
        <v>1.0449999999999999</v>
      </c>
      <c r="P2994" s="9">
        <f t="shared" si="185"/>
        <v>48.984375</v>
      </c>
      <c r="Q2994" t="s">
        <v>8317</v>
      </c>
      <c r="R2994" t="s">
        <v>8357</v>
      </c>
      <c r="S2994" s="11">
        <f t="shared" si="186"/>
        <v>42622.767476851848</v>
      </c>
      <c r="T2994" s="11">
        <f t="shared" si="187"/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6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7">
        <f t="shared" si="184"/>
        <v>1.0029999999999999</v>
      </c>
      <c r="P2995" s="9">
        <f t="shared" si="185"/>
        <v>45.590909090909093</v>
      </c>
      <c r="Q2995" t="s">
        <v>8317</v>
      </c>
      <c r="R2995" t="s">
        <v>8357</v>
      </c>
      <c r="S2995" s="11">
        <f t="shared" si="186"/>
        <v>42390.838738425926</v>
      </c>
      <c r="T2995" s="11">
        <f t="shared" si="187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7">
        <f t="shared" si="184"/>
        <v>4.577466666666667</v>
      </c>
      <c r="P2996" s="9">
        <f t="shared" si="185"/>
        <v>23.275254237288134</v>
      </c>
      <c r="Q2996" t="s">
        <v>8317</v>
      </c>
      <c r="R2996" t="s">
        <v>8357</v>
      </c>
      <c r="S2996" s="11">
        <f t="shared" si="186"/>
        <v>41885.478842592594</v>
      </c>
      <c r="T2996" s="11">
        <f t="shared" si="187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6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7">
        <f t="shared" si="184"/>
        <v>1.0496000000000001</v>
      </c>
      <c r="P2997" s="9">
        <f t="shared" si="185"/>
        <v>63.2289156626506</v>
      </c>
      <c r="Q2997" t="s">
        <v>8317</v>
      </c>
      <c r="R2997" t="s">
        <v>8357</v>
      </c>
      <c r="S2997" s="11">
        <f t="shared" si="186"/>
        <v>42724.665173611109</v>
      </c>
      <c r="T2997" s="11">
        <f t="shared" si="187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6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7">
        <f t="shared" si="184"/>
        <v>1.7194285714285715</v>
      </c>
      <c r="P2998" s="9">
        <f t="shared" si="185"/>
        <v>153.5204081632653</v>
      </c>
      <c r="Q2998" t="s">
        <v>8317</v>
      </c>
      <c r="R2998" t="s">
        <v>8357</v>
      </c>
      <c r="S2998" s="11">
        <f t="shared" si="186"/>
        <v>42090.912500000006</v>
      </c>
      <c r="T2998" s="11">
        <f t="shared" si="187"/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6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7">
        <f t="shared" si="184"/>
        <v>1.0373000000000001</v>
      </c>
      <c r="P2999" s="9">
        <f t="shared" si="185"/>
        <v>90.2</v>
      </c>
      <c r="Q2999" t="s">
        <v>8317</v>
      </c>
      <c r="R2999" t="s">
        <v>8357</v>
      </c>
      <c r="S2999" s="11">
        <f t="shared" si="186"/>
        <v>42775.733715277776</v>
      </c>
      <c r="T2999" s="11">
        <f t="shared" si="187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6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7">
        <f t="shared" si="184"/>
        <v>1.0302899999999999</v>
      </c>
      <c r="P3000" s="9">
        <f t="shared" si="185"/>
        <v>118.97113163972287</v>
      </c>
      <c r="Q3000" t="s">
        <v>8317</v>
      </c>
      <c r="R3000" t="s">
        <v>8357</v>
      </c>
      <c r="S3000" s="11">
        <f t="shared" si="186"/>
        <v>41778.193622685183</v>
      </c>
      <c r="T3000" s="11">
        <f t="shared" si="187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6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7">
        <f t="shared" si="184"/>
        <v>1.1888888888888889</v>
      </c>
      <c r="P3001" s="9">
        <f t="shared" si="185"/>
        <v>80.25</v>
      </c>
      <c r="Q3001" t="s">
        <v>8317</v>
      </c>
      <c r="R3001" t="s">
        <v>8357</v>
      </c>
      <c r="S3001" s="11">
        <f t="shared" si="186"/>
        <v>42780.740277777775</v>
      </c>
      <c r="T3001" s="11">
        <f t="shared" si="187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6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7">
        <f t="shared" si="184"/>
        <v>1</v>
      </c>
      <c r="P3002" s="9">
        <f t="shared" si="185"/>
        <v>62.5</v>
      </c>
      <c r="Q3002" t="s">
        <v>8317</v>
      </c>
      <c r="R3002" t="s">
        <v>8357</v>
      </c>
      <c r="S3002" s="11">
        <f t="shared" si="186"/>
        <v>42752.827199074076</v>
      </c>
      <c r="T3002" s="11">
        <f t="shared" si="187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6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7">
        <f t="shared" si="184"/>
        <v>3.1869988910451896</v>
      </c>
      <c r="P3003" s="9">
        <f t="shared" si="185"/>
        <v>131.37719999999999</v>
      </c>
      <c r="Q3003" t="s">
        <v>8317</v>
      </c>
      <c r="R3003" t="s">
        <v>8357</v>
      </c>
      <c r="S3003" s="11">
        <f t="shared" si="186"/>
        <v>42534.895625000005</v>
      </c>
      <c r="T3003" s="11">
        <f t="shared" si="187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6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7">
        <f t="shared" si="184"/>
        <v>1.0850614285714286</v>
      </c>
      <c r="P3004" s="9">
        <f t="shared" si="185"/>
        <v>73.032980769230775</v>
      </c>
      <c r="Q3004" t="s">
        <v>8317</v>
      </c>
      <c r="R3004" t="s">
        <v>8357</v>
      </c>
      <c r="S3004" s="11">
        <f t="shared" si="186"/>
        <v>41239.83625</v>
      </c>
      <c r="T3004" s="11">
        <f t="shared" si="187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6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7">
        <f t="shared" si="184"/>
        <v>1.0116666666666667</v>
      </c>
      <c r="P3005" s="9">
        <f t="shared" si="185"/>
        <v>178.52941176470588</v>
      </c>
      <c r="Q3005" t="s">
        <v>8317</v>
      </c>
      <c r="R3005" t="s">
        <v>8357</v>
      </c>
      <c r="S3005" s="11">
        <f t="shared" si="186"/>
        <v>42398.849259259259</v>
      </c>
      <c r="T3005" s="11">
        <f t="shared" si="187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7">
        <f t="shared" si="184"/>
        <v>1.12815</v>
      </c>
      <c r="P3006" s="9">
        <f t="shared" si="185"/>
        <v>162.90974729241879</v>
      </c>
      <c r="Q3006" t="s">
        <v>8317</v>
      </c>
      <c r="R3006" t="s">
        <v>8357</v>
      </c>
      <c r="S3006" s="11">
        <f t="shared" si="186"/>
        <v>41928.881064814814</v>
      </c>
      <c r="T3006" s="11">
        <f t="shared" si="187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6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7">
        <f t="shared" si="184"/>
        <v>1.2049622641509434</v>
      </c>
      <c r="P3007" s="9">
        <f t="shared" si="185"/>
        <v>108.24237288135593</v>
      </c>
      <c r="Q3007" t="s">
        <v>8317</v>
      </c>
      <c r="R3007" t="s">
        <v>8357</v>
      </c>
      <c r="S3007" s="11">
        <f t="shared" si="186"/>
        <v>41888.674826388888</v>
      </c>
      <c r="T3007" s="11">
        <f t="shared" si="187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6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7">
        <f t="shared" si="184"/>
        <v>1.0774999999999999</v>
      </c>
      <c r="P3008" s="9">
        <f t="shared" si="185"/>
        <v>88.865979381443296</v>
      </c>
      <c r="Q3008" t="s">
        <v>8317</v>
      </c>
      <c r="R3008" t="s">
        <v>8357</v>
      </c>
      <c r="S3008" s="11">
        <f t="shared" si="186"/>
        <v>41957.756840277783</v>
      </c>
      <c r="T3008" s="11">
        <f t="shared" si="187"/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6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7">
        <f t="shared" si="184"/>
        <v>1.8</v>
      </c>
      <c r="P3009" s="9">
        <f t="shared" si="185"/>
        <v>54</v>
      </c>
      <c r="Q3009" t="s">
        <v>8317</v>
      </c>
      <c r="R3009" t="s">
        <v>8357</v>
      </c>
      <c r="S3009" s="11">
        <f t="shared" si="186"/>
        <v>42098.216238425928</v>
      </c>
      <c r="T3009" s="11">
        <f t="shared" si="187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6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7">
        <f t="shared" si="184"/>
        <v>1.0116666666666667</v>
      </c>
      <c r="P3010" s="9">
        <f t="shared" si="185"/>
        <v>116.73076923076923</v>
      </c>
      <c r="Q3010" t="s">
        <v>8317</v>
      </c>
      <c r="R3010" t="s">
        <v>8357</v>
      </c>
      <c r="S3010" s="11">
        <f t="shared" si="186"/>
        <v>42360.212025462963</v>
      </c>
      <c r="T3010" s="11">
        <f t="shared" si="187"/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6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7">
        <f t="shared" ref="O3011:O3074" si="188">E3011/D3011</f>
        <v>1.19756</v>
      </c>
      <c r="P3011" s="9">
        <f t="shared" ref="P3011:P3074" si="189">E3011/L3011</f>
        <v>233.8984375</v>
      </c>
      <c r="Q3011" t="s">
        <v>8317</v>
      </c>
      <c r="R3011" t="s">
        <v>8357</v>
      </c>
      <c r="S3011" s="11">
        <f t="shared" ref="S3011:S3074" si="190">(((J3011/60)/60)/24)+DATE(1970,1,1)</f>
        <v>41939.569907407407</v>
      </c>
      <c r="T3011" s="11">
        <f t="shared" ref="T3011:T3074" si="191">(((I3011/60)/60)/24)+DATE(1970,1,1)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6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7">
        <f t="shared" si="188"/>
        <v>1.58</v>
      </c>
      <c r="P3012" s="9">
        <f t="shared" si="189"/>
        <v>158</v>
      </c>
      <c r="Q3012" t="s">
        <v>8317</v>
      </c>
      <c r="R3012" t="s">
        <v>8357</v>
      </c>
      <c r="S3012" s="11">
        <f t="shared" si="190"/>
        <v>41996.832395833335</v>
      </c>
      <c r="T3012" s="11">
        <f t="shared" si="191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6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7">
        <f t="shared" si="188"/>
        <v>1.2366666666666666</v>
      </c>
      <c r="P3013" s="9">
        <f t="shared" si="189"/>
        <v>14.84</v>
      </c>
      <c r="Q3013" t="s">
        <v>8317</v>
      </c>
      <c r="R3013" t="s">
        <v>8357</v>
      </c>
      <c r="S3013" s="11">
        <f t="shared" si="190"/>
        <v>42334.468935185185</v>
      </c>
      <c r="T3013" s="11">
        <f t="shared" si="191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6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7">
        <f t="shared" si="188"/>
        <v>1.1712499999999999</v>
      </c>
      <c r="P3014" s="9">
        <f t="shared" si="189"/>
        <v>85.181818181818187</v>
      </c>
      <c r="Q3014" t="s">
        <v>8317</v>
      </c>
      <c r="R3014" t="s">
        <v>8357</v>
      </c>
      <c r="S3014" s="11">
        <f t="shared" si="190"/>
        <v>42024.702893518523</v>
      </c>
      <c r="T3014" s="11">
        <f t="shared" si="191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6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7">
        <f t="shared" si="188"/>
        <v>1.5696000000000001</v>
      </c>
      <c r="P3015" s="9">
        <f t="shared" si="189"/>
        <v>146.69158878504672</v>
      </c>
      <c r="Q3015" t="s">
        <v>8317</v>
      </c>
      <c r="R3015" t="s">
        <v>8357</v>
      </c>
      <c r="S3015" s="11">
        <f t="shared" si="190"/>
        <v>42146.836215277777</v>
      </c>
      <c r="T3015" s="11">
        <f t="shared" si="191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7">
        <f t="shared" si="188"/>
        <v>1.13104</v>
      </c>
      <c r="P3016" s="9">
        <f t="shared" si="189"/>
        <v>50.764811490125673</v>
      </c>
      <c r="Q3016" t="s">
        <v>8317</v>
      </c>
      <c r="R3016" t="s">
        <v>8357</v>
      </c>
      <c r="S3016" s="11">
        <f t="shared" si="190"/>
        <v>41920.123611111114</v>
      </c>
      <c r="T3016" s="11">
        <f t="shared" si="191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6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7">
        <f t="shared" si="188"/>
        <v>1.0317647058823529</v>
      </c>
      <c r="P3017" s="9">
        <f t="shared" si="189"/>
        <v>87.7</v>
      </c>
      <c r="Q3017" t="s">
        <v>8317</v>
      </c>
      <c r="R3017" t="s">
        <v>8357</v>
      </c>
      <c r="S3017" s="11">
        <f t="shared" si="190"/>
        <v>41785.72729166667</v>
      </c>
      <c r="T3017" s="11">
        <f t="shared" si="191"/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6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7">
        <f t="shared" si="188"/>
        <v>1.0261176470588236</v>
      </c>
      <c r="P3018" s="9">
        <f t="shared" si="189"/>
        <v>242.27777777777777</v>
      </c>
      <c r="Q3018" t="s">
        <v>8317</v>
      </c>
      <c r="R3018" t="s">
        <v>8357</v>
      </c>
      <c r="S3018" s="11">
        <f t="shared" si="190"/>
        <v>41778.548055555555</v>
      </c>
      <c r="T3018" s="11">
        <f t="shared" si="191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6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7">
        <f t="shared" si="188"/>
        <v>1.0584090909090909</v>
      </c>
      <c r="P3019" s="9">
        <f t="shared" si="189"/>
        <v>146.44654088050314</v>
      </c>
      <c r="Q3019" t="s">
        <v>8317</v>
      </c>
      <c r="R3019" t="s">
        <v>8357</v>
      </c>
      <c r="S3019" s="11">
        <f t="shared" si="190"/>
        <v>41841.850034722222</v>
      </c>
      <c r="T3019" s="11">
        <f t="shared" si="191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6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7">
        <f t="shared" si="188"/>
        <v>1.0071428571428571</v>
      </c>
      <c r="P3020" s="9">
        <f t="shared" si="189"/>
        <v>103.17073170731707</v>
      </c>
      <c r="Q3020" t="s">
        <v>8317</v>
      </c>
      <c r="R3020" t="s">
        <v>8357</v>
      </c>
      <c r="S3020" s="11">
        <f t="shared" si="190"/>
        <v>42163.29833333334</v>
      </c>
      <c r="T3020" s="11">
        <f t="shared" si="191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6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7">
        <f t="shared" si="188"/>
        <v>1.2123333333333333</v>
      </c>
      <c r="P3021" s="9">
        <f t="shared" si="189"/>
        <v>80.464601769911511</v>
      </c>
      <c r="Q3021" t="s">
        <v>8317</v>
      </c>
      <c r="R3021" t="s">
        <v>8357</v>
      </c>
      <c r="S3021" s="11">
        <f t="shared" si="190"/>
        <v>41758.833564814813</v>
      </c>
      <c r="T3021" s="11">
        <f t="shared" si="191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6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7">
        <f t="shared" si="188"/>
        <v>1.0057142857142858</v>
      </c>
      <c r="P3022" s="9">
        <f t="shared" si="189"/>
        <v>234.66666666666666</v>
      </c>
      <c r="Q3022" t="s">
        <v>8317</v>
      </c>
      <c r="R3022" t="s">
        <v>8357</v>
      </c>
      <c r="S3022" s="11">
        <f t="shared" si="190"/>
        <v>42170.846446759257</v>
      </c>
      <c r="T3022" s="11">
        <f t="shared" si="191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6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7">
        <f t="shared" si="188"/>
        <v>1.1602222222222223</v>
      </c>
      <c r="P3023" s="9">
        <f t="shared" si="189"/>
        <v>50.689320388349515</v>
      </c>
      <c r="Q3023" t="s">
        <v>8317</v>
      </c>
      <c r="R3023" t="s">
        <v>8357</v>
      </c>
      <c r="S3023" s="11">
        <f t="shared" si="190"/>
        <v>42660.618854166663</v>
      </c>
      <c r="T3023" s="11">
        <f t="shared" si="191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6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7">
        <f t="shared" si="188"/>
        <v>1.0087999999999999</v>
      </c>
      <c r="P3024" s="9">
        <f t="shared" si="189"/>
        <v>162.70967741935485</v>
      </c>
      <c r="Q3024" t="s">
        <v>8317</v>
      </c>
      <c r="R3024" t="s">
        <v>8357</v>
      </c>
      <c r="S3024" s="11">
        <f t="shared" si="190"/>
        <v>42564.95380787037</v>
      </c>
      <c r="T3024" s="11">
        <f t="shared" si="191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6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7">
        <f t="shared" si="188"/>
        <v>1.03</v>
      </c>
      <c r="P3025" s="9">
        <f t="shared" si="189"/>
        <v>120.16666666666667</v>
      </c>
      <c r="Q3025" t="s">
        <v>8317</v>
      </c>
      <c r="R3025" t="s">
        <v>8357</v>
      </c>
      <c r="S3025" s="11">
        <f t="shared" si="190"/>
        <v>42121.675763888896</v>
      </c>
      <c r="T3025" s="11">
        <f t="shared" si="191"/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7">
        <f t="shared" si="188"/>
        <v>2.4641999999999999</v>
      </c>
      <c r="P3026" s="9">
        <f t="shared" si="189"/>
        <v>67.697802197802204</v>
      </c>
      <c r="Q3026" t="s">
        <v>8317</v>
      </c>
      <c r="R3026" t="s">
        <v>8357</v>
      </c>
      <c r="S3026" s="11">
        <f t="shared" si="190"/>
        <v>41158.993923611109</v>
      </c>
      <c r="T3026" s="11">
        <f t="shared" si="191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6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7">
        <f t="shared" si="188"/>
        <v>3.0219999999999998</v>
      </c>
      <c r="P3027" s="9">
        <f t="shared" si="189"/>
        <v>52.103448275862071</v>
      </c>
      <c r="Q3027" t="s">
        <v>8317</v>
      </c>
      <c r="R3027" t="s">
        <v>8357</v>
      </c>
      <c r="S3027" s="11">
        <f t="shared" si="190"/>
        <v>41761.509409722225</v>
      </c>
      <c r="T3027" s="11">
        <f t="shared" si="191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6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7">
        <f t="shared" si="188"/>
        <v>1.4333333333333333</v>
      </c>
      <c r="P3028" s="9">
        <f t="shared" si="189"/>
        <v>51.6</v>
      </c>
      <c r="Q3028" t="s">
        <v>8317</v>
      </c>
      <c r="R3028" t="s">
        <v>8357</v>
      </c>
      <c r="S3028" s="11">
        <f t="shared" si="190"/>
        <v>42783.459398148145</v>
      </c>
      <c r="T3028" s="11">
        <f t="shared" si="191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6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7">
        <f t="shared" si="188"/>
        <v>1.3144</v>
      </c>
      <c r="P3029" s="9">
        <f t="shared" si="189"/>
        <v>164.3</v>
      </c>
      <c r="Q3029" t="s">
        <v>8317</v>
      </c>
      <c r="R3029" t="s">
        <v>8357</v>
      </c>
      <c r="S3029" s="11">
        <f t="shared" si="190"/>
        <v>42053.704293981486</v>
      </c>
      <c r="T3029" s="11">
        <f t="shared" si="191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6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7">
        <f t="shared" si="188"/>
        <v>1.6801999999999999</v>
      </c>
      <c r="P3030" s="9">
        <f t="shared" si="189"/>
        <v>84.858585858585855</v>
      </c>
      <c r="Q3030" t="s">
        <v>8317</v>
      </c>
      <c r="R3030" t="s">
        <v>8357</v>
      </c>
      <c r="S3030" s="11">
        <f t="shared" si="190"/>
        <v>42567.264178240745</v>
      </c>
      <c r="T3030" s="11">
        <f t="shared" si="191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6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7">
        <f t="shared" si="188"/>
        <v>1.0967666666666667</v>
      </c>
      <c r="P3031" s="9">
        <f t="shared" si="189"/>
        <v>94.548850574712645</v>
      </c>
      <c r="Q3031" t="s">
        <v>8317</v>
      </c>
      <c r="R3031" t="s">
        <v>8357</v>
      </c>
      <c r="S3031" s="11">
        <f t="shared" si="190"/>
        <v>41932.708877314813</v>
      </c>
      <c r="T3031" s="11">
        <f t="shared" si="191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6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7">
        <f t="shared" si="188"/>
        <v>1.0668571428571429</v>
      </c>
      <c r="P3032" s="9">
        <f t="shared" si="189"/>
        <v>45.536585365853661</v>
      </c>
      <c r="Q3032" t="s">
        <v>8317</v>
      </c>
      <c r="R3032" t="s">
        <v>8357</v>
      </c>
      <c r="S3032" s="11">
        <f t="shared" si="190"/>
        <v>42233.747349537036</v>
      </c>
      <c r="T3032" s="11">
        <f t="shared" si="191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6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7">
        <f t="shared" si="188"/>
        <v>1</v>
      </c>
      <c r="P3033" s="9">
        <f t="shared" si="189"/>
        <v>51.724137931034484</v>
      </c>
      <c r="Q3033" t="s">
        <v>8317</v>
      </c>
      <c r="R3033" t="s">
        <v>8357</v>
      </c>
      <c r="S3033" s="11">
        <f t="shared" si="190"/>
        <v>42597.882488425923</v>
      </c>
      <c r="T3033" s="11">
        <f t="shared" si="191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6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7">
        <f t="shared" si="188"/>
        <v>1.272</v>
      </c>
      <c r="P3034" s="9">
        <f t="shared" si="189"/>
        <v>50.88</v>
      </c>
      <c r="Q3034" t="s">
        <v>8317</v>
      </c>
      <c r="R3034" t="s">
        <v>8357</v>
      </c>
      <c r="S3034" s="11">
        <f t="shared" si="190"/>
        <v>42228.044664351852</v>
      </c>
      <c r="T3034" s="11">
        <f t="shared" si="191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6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7">
        <f t="shared" si="188"/>
        <v>1.4653333333333334</v>
      </c>
      <c r="P3035" s="9">
        <f t="shared" si="189"/>
        <v>191.13043478260869</v>
      </c>
      <c r="Q3035" t="s">
        <v>8317</v>
      </c>
      <c r="R3035" t="s">
        <v>8357</v>
      </c>
      <c r="S3035" s="11">
        <f t="shared" si="190"/>
        <v>42570.110243055555</v>
      </c>
      <c r="T3035" s="11">
        <f t="shared" si="191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7">
        <f t="shared" si="188"/>
        <v>1.1253599999999999</v>
      </c>
      <c r="P3036" s="9">
        <f t="shared" si="189"/>
        <v>89.314285714285717</v>
      </c>
      <c r="Q3036" t="s">
        <v>8317</v>
      </c>
      <c r="R3036" t="s">
        <v>8357</v>
      </c>
      <c r="S3036" s="11">
        <f t="shared" si="190"/>
        <v>42644.535358796296</v>
      </c>
      <c r="T3036" s="11">
        <f t="shared" si="191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6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7">
        <f t="shared" si="188"/>
        <v>1.0878684000000001</v>
      </c>
      <c r="P3037" s="9">
        <f t="shared" si="189"/>
        <v>88.588631921824103</v>
      </c>
      <c r="Q3037" t="s">
        <v>8317</v>
      </c>
      <c r="R3037" t="s">
        <v>8357</v>
      </c>
      <c r="S3037" s="11">
        <f t="shared" si="190"/>
        <v>41368.560289351852</v>
      </c>
      <c r="T3037" s="11">
        <f t="shared" si="191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6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7">
        <f t="shared" si="188"/>
        <v>1.26732</v>
      </c>
      <c r="P3038" s="9">
        <f t="shared" si="189"/>
        <v>96.300911854103347</v>
      </c>
      <c r="Q3038" t="s">
        <v>8317</v>
      </c>
      <c r="R3038" t="s">
        <v>8357</v>
      </c>
      <c r="S3038" s="11">
        <f t="shared" si="190"/>
        <v>41466.785231481481</v>
      </c>
      <c r="T3038" s="11">
        <f t="shared" si="191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6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7">
        <f t="shared" si="188"/>
        <v>2.1320000000000001</v>
      </c>
      <c r="P3039" s="9">
        <f t="shared" si="189"/>
        <v>33.3125</v>
      </c>
      <c r="Q3039" t="s">
        <v>8317</v>
      </c>
      <c r="R3039" t="s">
        <v>8357</v>
      </c>
      <c r="S3039" s="11">
        <f t="shared" si="190"/>
        <v>40378.893206018518</v>
      </c>
      <c r="T3039" s="11">
        <f t="shared" si="191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6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7">
        <f t="shared" si="188"/>
        <v>1.0049999999999999</v>
      </c>
      <c r="P3040" s="9">
        <f t="shared" si="189"/>
        <v>37.222222222222221</v>
      </c>
      <c r="Q3040" t="s">
        <v>8317</v>
      </c>
      <c r="R3040" t="s">
        <v>8357</v>
      </c>
      <c r="S3040" s="11">
        <f t="shared" si="190"/>
        <v>42373.252280092594</v>
      </c>
      <c r="T3040" s="11">
        <f t="shared" si="191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6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7">
        <f t="shared" si="188"/>
        <v>1.0871389999999999</v>
      </c>
      <c r="P3041" s="9">
        <f t="shared" si="189"/>
        <v>92.130423728813554</v>
      </c>
      <c r="Q3041" t="s">
        <v>8317</v>
      </c>
      <c r="R3041" t="s">
        <v>8357</v>
      </c>
      <c r="S3041" s="11">
        <f t="shared" si="190"/>
        <v>41610.794421296298</v>
      </c>
      <c r="T3041" s="11">
        <f t="shared" si="191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6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7">
        <f t="shared" si="188"/>
        <v>1.075</v>
      </c>
      <c r="P3042" s="9">
        <f t="shared" si="189"/>
        <v>76.785714285714292</v>
      </c>
      <c r="Q3042" t="s">
        <v>8317</v>
      </c>
      <c r="R3042" t="s">
        <v>8357</v>
      </c>
      <c r="S3042" s="11">
        <f t="shared" si="190"/>
        <v>42177.791909722218</v>
      </c>
      <c r="T3042" s="11">
        <f t="shared" si="191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6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7">
        <f t="shared" si="188"/>
        <v>1.1048192771084338</v>
      </c>
      <c r="P3043" s="9">
        <f t="shared" si="189"/>
        <v>96.526315789473685</v>
      </c>
      <c r="Q3043" t="s">
        <v>8317</v>
      </c>
      <c r="R3043" t="s">
        <v>8357</v>
      </c>
      <c r="S3043" s="11">
        <f t="shared" si="190"/>
        <v>42359.868611111116</v>
      </c>
      <c r="T3043" s="11">
        <f t="shared" si="191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6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7">
        <f t="shared" si="188"/>
        <v>1.28</v>
      </c>
      <c r="P3044" s="9">
        <f t="shared" si="189"/>
        <v>51.891891891891895</v>
      </c>
      <c r="Q3044" t="s">
        <v>8317</v>
      </c>
      <c r="R3044" t="s">
        <v>8357</v>
      </c>
      <c r="S3044" s="11">
        <f t="shared" si="190"/>
        <v>42253.688043981485</v>
      </c>
      <c r="T3044" s="11">
        <f t="shared" si="191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6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7">
        <f t="shared" si="188"/>
        <v>1.1000666666666667</v>
      </c>
      <c r="P3045" s="9">
        <f t="shared" si="189"/>
        <v>128.9140625</v>
      </c>
      <c r="Q3045" t="s">
        <v>8317</v>
      </c>
      <c r="R3045" t="s">
        <v>8357</v>
      </c>
      <c r="S3045" s="11">
        <f t="shared" si="190"/>
        <v>42083.070590277777</v>
      </c>
      <c r="T3045" s="11">
        <f t="shared" si="191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7">
        <f t="shared" si="188"/>
        <v>1.0934166666666667</v>
      </c>
      <c r="P3046" s="9">
        <f t="shared" si="189"/>
        <v>84.108974358974365</v>
      </c>
      <c r="Q3046" t="s">
        <v>8317</v>
      </c>
      <c r="R3046" t="s">
        <v>8357</v>
      </c>
      <c r="S3046" s="11">
        <f t="shared" si="190"/>
        <v>42387.7268287037</v>
      </c>
      <c r="T3046" s="11">
        <f t="shared" si="191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6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7">
        <f t="shared" si="188"/>
        <v>1.3270650000000002</v>
      </c>
      <c r="P3047" s="9">
        <f t="shared" si="189"/>
        <v>82.941562500000003</v>
      </c>
      <c r="Q3047" t="s">
        <v>8317</v>
      </c>
      <c r="R3047" t="s">
        <v>8357</v>
      </c>
      <c r="S3047" s="11">
        <f t="shared" si="190"/>
        <v>41843.155729166669</v>
      </c>
      <c r="T3047" s="11">
        <f t="shared" si="191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6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7">
        <f t="shared" si="188"/>
        <v>1.9084810126582279</v>
      </c>
      <c r="P3048" s="9">
        <f t="shared" si="189"/>
        <v>259.94827586206895</v>
      </c>
      <c r="Q3048" t="s">
        <v>8317</v>
      </c>
      <c r="R3048" t="s">
        <v>8357</v>
      </c>
      <c r="S3048" s="11">
        <f t="shared" si="190"/>
        <v>41862.803078703706</v>
      </c>
      <c r="T3048" s="11">
        <f t="shared" si="191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6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7">
        <f t="shared" si="188"/>
        <v>1.49</v>
      </c>
      <c r="P3049" s="9">
        <f t="shared" si="189"/>
        <v>37.25</v>
      </c>
      <c r="Q3049" t="s">
        <v>8317</v>
      </c>
      <c r="R3049" t="s">
        <v>8357</v>
      </c>
      <c r="S3049" s="11">
        <f t="shared" si="190"/>
        <v>42443.989050925928</v>
      </c>
      <c r="T3049" s="11">
        <f t="shared" si="191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6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7">
        <f t="shared" si="188"/>
        <v>1.6639999999999999</v>
      </c>
      <c r="P3050" s="9">
        <f t="shared" si="189"/>
        <v>177.02127659574469</v>
      </c>
      <c r="Q3050" t="s">
        <v>8317</v>
      </c>
      <c r="R3050" t="s">
        <v>8357</v>
      </c>
      <c r="S3050" s="11">
        <f t="shared" si="190"/>
        <v>41975.901180555549</v>
      </c>
      <c r="T3050" s="11">
        <f t="shared" si="191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6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7">
        <f t="shared" si="188"/>
        <v>1.0666666666666667</v>
      </c>
      <c r="P3051" s="9">
        <f t="shared" si="189"/>
        <v>74.074074074074076</v>
      </c>
      <c r="Q3051" t="s">
        <v>8317</v>
      </c>
      <c r="R3051" t="s">
        <v>8357</v>
      </c>
      <c r="S3051" s="11">
        <f t="shared" si="190"/>
        <v>42139.014525462961</v>
      </c>
      <c r="T3051" s="11">
        <f t="shared" si="191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6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7">
        <f t="shared" si="188"/>
        <v>1.06</v>
      </c>
      <c r="P3052" s="9">
        <f t="shared" si="189"/>
        <v>70.666666666666671</v>
      </c>
      <c r="Q3052" t="s">
        <v>8317</v>
      </c>
      <c r="R3052" t="s">
        <v>8357</v>
      </c>
      <c r="S3052" s="11">
        <f t="shared" si="190"/>
        <v>42465.16851851852</v>
      </c>
      <c r="T3052" s="11">
        <f t="shared" si="191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6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7">
        <f t="shared" si="188"/>
        <v>0.23628571428571429</v>
      </c>
      <c r="P3053" s="9">
        <f t="shared" si="189"/>
        <v>23.62857142857143</v>
      </c>
      <c r="Q3053" t="s">
        <v>8317</v>
      </c>
      <c r="R3053" t="s">
        <v>8357</v>
      </c>
      <c r="S3053" s="11">
        <f t="shared" si="190"/>
        <v>42744.416030092587</v>
      </c>
      <c r="T3053" s="11">
        <f t="shared" si="191"/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6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7">
        <f t="shared" si="188"/>
        <v>1.5E-3</v>
      </c>
      <c r="P3054" s="9">
        <f t="shared" si="189"/>
        <v>37.5</v>
      </c>
      <c r="Q3054" t="s">
        <v>8317</v>
      </c>
      <c r="R3054" t="s">
        <v>8357</v>
      </c>
      <c r="S3054" s="11">
        <f t="shared" si="190"/>
        <v>42122.670069444444</v>
      </c>
      <c r="T3054" s="11">
        <f t="shared" si="191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6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7">
        <f t="shared" si="188"/>
        <v>4.0000000000000001E-3</v>
      </c>
      <c r="P3055" s="9">
        <f t="shared" si="189"/>
        <v>13.333333333333334</v>
      </c>
      <c r="Q3055" t="s">
        <v>8317</v>
      </c>
      <c r="R3055" t="s">
        <v>8357</v>
      </c>
      <c r="S3055" s="11">
        <f t="shared" si="190"/>
        <v>41862.761724537035</v>
      </c>
      <c r="T3055" s="11">
        <f t="shared" si="191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7">
        <f t="shared" si="188"/>
        <v>0</v>
      </c>
      <c r="P3056" s="9" t="e">
        <f t="shared" si="189"/>
        <v>#DIV/0!</v>
      </c>
      <c r="Q3056" t="s">
        <v>8317</v>
      </c>
      <c r="R3056" t="s">
        <v>8357</v>
      </c>
      <c r="S3056" s="11">
        <f t="shared" si="190"/>
        <v>42027.832800925928</v>
      </c>
      <c r="T3056" s="11">
        <f t="shared" si="191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6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7">
        <f t="shared" si="188"/>
        <v>5.0000000000000002E-5</v>
      </c>
      <c r="P3057" s="9">
        <f t="shared" si="189"/>
        <v>1</v>
      </c>
      <c r="Q3057" t="s">
        <v>8317</v>
      </c>
      <c r="R3057" t="s">
        <v>8357</v>
      </c>
      <c r="S3057" s="11">
        <f t="shared" si="190"/>
        <v>41953.95821759259</v>
      </c>
      <c r="T3057" s="11">
        <f t="shared" si="191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6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7">
        <f t="shared" si="188"/>
        <v>0</v>
      </c>
      <c r="P3058" s="9" t="e">
        <f t="shared" si="189"/>
        <v>#DIV/0!</v>
      </c>
      <c r="Q3058" t="s">
        <v>8317</v>
      </c>
      <c r="R3058" t="s">
        <v>8357</v>
      </c>
      <c r="S3058" s="11">
        <f t="shared" si="190"/>
        <v>41851.636388888888</v>
      </c>
      <c r="T3058" s="11">
        <f t="shared" si="191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6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7">
        <f t="shared" si="188"/>
        <v>0</v>
      </c>
      <c r="P3059" s="9" t="e">
        <f t="shared" si="189"/>
        <v>#DIV/0!</v>
      </c>
      <c r="Q3059" t="s">
        <v>8317</v>
      </c>
      <c r="R3059" t="s">
        <v>8357</v>
      </c>
      <c r="S3059" s="11">
        <f t="shared" si="190"/>
        <v>42433.650590277779</v>
      </c>
      <c r="T3059" s="11">
        <f t="shared" si="191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6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7">
        <f t="shared" si="188"/>
        <v>1.6666666666666666E-4</v>
      </c>
      <c r="P3060" s="9">
        <f t="shared" si="189"/>
        <v>1</v>
      </c>
      <c r="Q3060" t="s">
        <v>8317</v>
      </c>
      <c r="R3060" t="s">
        <v>8357</v>
      </c>
      <c r="S3060" s="11">
        <f t="shared" si="190"/>
        <v>42460.374305555553</v>
      </c>
      <c r="T3060" s="11">
        <f t="shared" si="191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6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7">
        <f t="shared" si="188"/>
        <v>3.0066666666666665E-2</v>
      </c>
      <c r="P3061" s="9">
        <f t="shared" si="189"/>
        <v>41</v>
      </c>
      <c r="Q3061" t="s">
        <v>8317</v>
      </c>
      <c r="R3061" t="s">
        <v>8357</v>
      </c>
      <c r="S3061" s="11">
        <f t="shared" si="190"/>
        <v>41829.935717592591</v>
      </c>
      <c r="T3061" s="11">
        <f t="shared" si="191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6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7">
        <f t="shared" si="188"/>
        <v>1.5227272727272728E-3</v>
      </c>
      <c r="P3062" s="9">
        <f t="shared" si="189"/>
        <v>55.833333333333336</v>
      </c>
      <c r="Q3062" t="s">
        <v>8317</v>
      </c>
      <c r="R3062" t="s">
        <v>8357</v>
      </c>
      <c r="S3062" s="11">
        <f t="shared" si="190"/>
        <v>42245.274699074071</v>
      </c>
      <c r="T3062" s="11">
        <f t="shared" si="191"/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6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7">
        <f t="shared" si="188"/>
        <v>0</v>
      </c>
      <c r="P3063" s="9" t="e">
        <f t="shared" si="189"/>
        <v>#DIV/0!</v>
      </c>
      <c r="Q3063" t="s">
        <v>8317</v>
      </c>
      <c r="R3063" t="s">
        <v>8357</v>
      </c>
      <c r="S3063" s="11">
        <f t="shared" si="190"/>
        <v>41834.784120370372</v>
      </c>
      <c r="T3063" s="11">
        <f t="shared" si="191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6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7">
        <f t="shared" si="188"/>
        <v>0.66839999999999999</v>
      </c>
      <c r="P3064" s="9">
        <f t="shared" si="189"/>
        <v>99.761194029850742</v>
      </c>
      <c r="Q3064" t="s">
        <v>8317</v>
      </c>
      <c r="R3064" t="s">
        <v>8357</v>
      </c>
      <c r="S3064" s="11">
        <f t="shared" si="190"/>
        <v>42248.535787037035</v>
      </c>
      <c r="T3064" s="11">
        <f t="shared" si="191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6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7">
        <f t="shared" si="188"/>
        <v>0.19566666666666666</v>
      </c>
      <c r="P3065" s="9">
        <f t="shared" si="189"/>
        <v>25.521739130434781</v>
      </c>
      <c r="Q3065" t="s">
        <v>8317</v>
      </c>
      <c r="R3065" t="s">
        <v>8357</v>
      </c>
      <c r="S3065" s="11">
        <f t="shared" si="190"/>
        <v>42630.922893518517</v>
      </c>
      <c r="T3065" s="11">
        <f t="shared" si="191"/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7">
        <f t="shared" si="188"/>
        <v>0.11294666666666667</v>
      </c>
      <c r="P3066" s="9">
        <f t="shared" si="189"/>
        <v>117.65277777777777</v>
      </c>
      <c r="Q3066" t="s">
        <v>8317</v>
      </c>
      <c r="R3066" t="s">
        <v>8357</v>
      </c>
      <c r="S3066" s="11">
        <f t="shared" si="190"/>
        <v>42299.130162037036</v>
      </c>
      <c r="T3066" s="11">
        <f t="shared" si="191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6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7">
        <f t="shared" si="188"/>
        <v>4.0000000000000002E-4</v>
      </c>
      <c r="P3067" s="9">
        <f t="shared" si="189"/>
        <v>5</v>
      </c>
      <c r="Q3067" t="s">
        <v>8317</v>
      </c>
      <c r="R3067" t="s">
        <v>8357</v>
      </c>
      <c r="S3067" s="11">
        <f t="shared" si="190"/>
        <v>41825.055231481485</v>
      </c>
      <c r="T3067" s="11">
        <f t="shared" si="191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6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7">
        <f t="shared" si="188"/>
        <v>0.11985714285714286</v>
      </c>
      <c r="P3068" s="9">
        <f t="shared" si="189"/>
        <v>2796.6666666666665</v>
      </c>
      <c r="Q3068" t="s">
        <v>8317</v>
      </c>
      <c r="R3068" t="s">
        <v>8357</v>
      </c>
      <c r="S3068" s="11">
        <f t="shared" si="190"/>
        <v>42531.228437500002</v>
      </c>
      <c r="T3068" s="11">
        <f t="shared" si="191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6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7">
        <f t="shared" si="188"/>
        <v>2.5000000000000001E-2</v>
      </c>
      <c r="P3069" s="9">
        <f t="shared" si="189"/>
        <v>200</v>
      </c>
      <c r="Q3069" t="s">
        <v>8317</v>
      </c>
      <c r="R3069" t="s">
        <v>8357</v>
      </c>
      <c r="S3069" s="11">
        <f t="shared" si="190"/>
        <v>42226.938414351855</v>
      </c>
      <c r="T3069" s="11">
        <f t="shared" si="191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6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7">
        <f t="shared" si="188"/>
        <v>6.9999999999999999E-4</v>
      </c>
      <c r="P3070" s="9">
        <f t="shared" si="189"/>
        <v>87.5</v>
      </c>
      <c r="Q3070" t="s">
        <v>8317</v>
      </c>
      <c r="R3070" t="s">
        <v>8357</v>
      </c>
      <c r="S3070" s="11">
        <f t="shared" si="190"/>
        <v>42263.691574074073</v>
      </c>
      <c r="T3070" s="11">
        <f t="shared" si="191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6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7">
        <f t="shared" si="188"/>
        <v>0.14099999999999999</v>
      </c>
      <c r="P3071" s="9">
        <f t="shared" si="189"/>
        <v>20.142857142857142</v>
      </c>
      <c r="Q3071" t="s">
        <v>8317</v>
      </c>
      <c r="R3071" t="s">
        <v>8357</v>
      </c>
      <c r="S3071" s="11">
        <f t="shared" si="190"/>
        <v>41957.833726851852</v>
      </c>
      <c r="T3071" s="11">
        <f t="shared" si="191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6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7">
        <f t="shared" si="188"/>
        <v>3.3399999999999999E-2</v>
      </c>
      <c r="P3072" s="9">
        <f t="shared" si="189"/>
        <v>20.875</v>
      </c>
      <c r="Q3072" t="s">
        <v>8317</v>
      </c>
      <c r="R3072" t="s">
        <v>8357</v>
      </c>
      <c r="S3072" s="11">
        <f t="shared" si="190"/>
        <v>42690.733437499999</v>
      </c>
      <c r="T3072" s="11">
        <f t="shared" si="191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6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7">
        <f t="shared" si="188"/>
        <v>0.59775</v>
      </c>
      <c r="P3073" s="9">
        <f t="shared" si="189"/>
        <v>61.307692307692307</v>
      </c>
      <c r="Q3073" t="s">
        <v>8317</v>
      </c>
      <c r="R3073" t="s">
        <v>8357</v>
      </c>
      <c r="S3073" s="11">
        <f t="shared" si="190"/>
        <v>42097.732418981483</v>
      </c>
      <c r="T3073" s="11">
        <f t="shared" si="191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6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7">
        <f t="shared" si="188"/>
        <v>1.6666666666666666E-4</v>
      </c>
      <c r="P3074" s="9">
        <f t="shared" si="189"/>
        <v>1</v>
      </c>
      <c r="Q3074" t="s">
        <v>8317</v>
      </c>
      <c r="R3074" t="s">
        <v>8357</v>
      </c>
      <c r="S3074" s="11">
        <f t="shared" si="190"/>
        <v>42658.690532407403</v>
      </c>
      <c r="T3074" s="11">
        <f t="shared" si="191"/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6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7">
        <f t="shared" ref="O3075:O3138" si="192">E3075/D3075</f>
        <v>2.3035714285714285E-4</v>
      </c>
      <c r="P3075" s="9">
        <f t="shared" ref="P3075:P3138" si="193">E3075/L3075</f>
        <v>92.142857142857139</v>
      </c>
      <c r="Q3075" t="s">
        <v>8317</v>
      </c>
      <c r="R3075" t="s">
        <v>8357</v>
      </c>
      <c r="S3075" s="11">
        <f t="shared" ref="S3075:S3138" si="194">(((J3075/60)/60)/24)+DATE(1970,1,1)</f>
        <v>42111.684027777781</v>
      </c>
      <c r="T3075" s="11">
        <f t="shared" ref="T3075:T3138" si="195">(((I3075/60)/60)/24)+DATE(1970,1,1)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7">
        <f t="shared" si="192"/>
        <v>8.8000000000000003E-4</v>
      </c>
      <c r="P3076" s="9">
        <f t="shared" si="193"/>
        <v>7.333333333333333</v>
      </c>
      <c r="Q3076" t="s">
        <v>8317</v>
      </c>
      <c r="R3076" t="s">
        <v>8357</v>
      </c>
      <c r="S3076" s="11">
        <f t="shared" si="194"/>
        <v>42409.571284722217</v>
      </c>
      <c r="T3076" s="11">
        <f t="shared" si="195"/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6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7">
        <f t="shared" si="192"/>
        <v>8.6400000000000005E-2</v>
      </c>
      <c r="P3077" s="9">
        <f t="shared" si="193"/>
        <v>64.8</v>
      </c>
      <c r="Q3077" t="s">
        <v>8317</v>
      </c>
      <c r="R3077" t="s">
        <v>8357</v>
      </c>
      <c r="S3077" s="11">
        <f t="shared" si="194"/>
        <v>42551.102314814809</v>
      </c>
      <c r="T3077" s="11">
        <f t="shared" si="195"/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6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7">
        <f t="shared" si="192"/>
        <v>0.15060000000000001</v>
      </c>
      <c r="P3078" s="9">
        <f t="shared" si="193"/>
        <v>30.12</v>
      </c>
      <c r="Q3078" t="s">
        <v>8317</v>
      </c>
      <c r="R3078" t="s">
        <v>8357</v>
      </c>
      <c r="S3078" s="11">
        <f t="shared" si="194"/>
        <v>42226.651886574073</v>
      </c>
      <c r="T3078" s="11">
        <f t="shared" si="195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6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7">
        <f t="shared" si="192"/>
        <v>4.7727272727272731E-3</v>
      </c>
      <c r="P3079" s="9">
        <f t="shared" si="193"/>
        <v>52.5</v>
      </c>
      <c r="Q3079" t="s">
        <v>8317</v>
      </c>
      <c r="R3079" t="s">
        <v>8357</v>
      </c>
      <c r="S3079" s="11">
        <f t="shared" si="194"/>
        <v>42766.956921296296</v>
      </c>
      <c r="T3079" s="11">
        <f t="shared" si="195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6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7">
        <f t="shared" si="192"/>
        <v>1.1833333333333333E-3</v>
      </c>
      <c r="P3080" s="9">
        <f t="shared" si="193"/>
        <v>23.666666666666668</v>
      </c>
      <c r="Q3080" t="s">
        <v>8317</v>
      </c>
      <c r="R3080" t="s">
        <v>8357</v>
      </c>
      <c r="S3080" s="11">
        <f t="shared" si="194"/>
        <v>42031.138831018514</v>
      </c>
      <c r="T3080" s="11">
        <f t="shared" si="195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6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7">
        <f t="shared" si="192"/>
        <v>8.4173998587352451E-3</v>
      </c>
      <c r="P3081" s="9">
        <f t="shared" si="193"/>
        <v>415.77777777777777</v>
      </c>
      <c r="Q3081" t="s">
        <v>8317</v>
      </c>
      <c r="R3081" t="s">
        <v>8357</v>
      </c>
      <c r="S3081" s="11">
        <f t="shared" si="194"/>
        <v>42055.713368055556</v>
      </c>
      <c r="T3081" s="11">
        <f t="shared" si="195"/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6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7">
        <f t="shared" si="192"/>
        <v>1.8799999999999999E-4</v>
      </c>
      <c r="P3082" s="9">
        <f t="shared" si="193"/>
        <v>53.714285714285715</v>
      </c>
      <c r="Q3082" t="s">
        <v>8317</v>
      </c>
      <c r="R3082" t="s">
        <v>8357</v>
      </c>
      <c r="S3082" s="11">
        <f t="shared" si="194"/>
        <v>41940.028287037036</v>
      </c>
      <c r="T3082" s="11">
        <f t="shared" si="195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6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7">
        <f t="shared" si="192"/>
        <v>2.1029999999999998E-3</v>
      </c>
      <c r="P3083" s="9">
        <f t="shared" si="193"/>
        <v>420.6</v>
      </c>
      <c r="Q3083" t="s">
        <v>8317</v>
      </c>
      <c r="R3083" t="s">
        <v>8357</v>
      </c>
      <c r="S3083" s="11">
        <f t="shared" si="194"/>
        <v>42237.181608796294</v>
      </c>
      <c r="T3083" s="11">
        <f t="shared" si="195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6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7">
        <f t="shared" si="192"/>
        <v>0</v>
      </c>
      <c r="P3084" s="9" t="e">
        <f t="shared" si="193"/>
        <v>#DIV/0!</v>
      </c>
      <c r="Q3084" t="s">
        <v>8317</v>
      </c>
      <c r="R3084" t="s">
        <v>8357</v>
      </c>
      <c r="S3084" s="11">
        <f t="shared" si="194"/>
        <v>42293.922986111109</v>
      </c>
      <c r="T3084" s="11">
        <f t="shared" si="195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6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7">
        <f t="shared" si="192"/>
        <v>2.8E-3</v>
      </c>
      <c r="P3085" s="9">
        <f t="shared" si="193"/>
        <v>18.666666666666668</v>
      </c>
      <c r="Q3085" t="s">
        <v>8317</v>
      </c>
      <c r="R3085" t="s">
        <v>8357</v>
      </c>
      <c r="S3085" s="11">
        <f t="shared" si="194"/>
        <v>41853.563402777778</v>
      </c>
      <c r="T3085" s="11">
        <f t="shared" si="195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7">
        <f t="shared" si="192"/>
        <v>0.11579206701157921</v>
      </c>
      <c r="P3086" s="9">
        <f t="shared" si="193"/>
        <v>78.333333333333329</v>
      </c>
      <c r="Q3086" t="s">
        <v>8317</v>
      </c>
      <c r="R3086" t="s">
        <v>8357</v>
      </c>
      <c r="S3086" s="11">
        <f t="shared" si="194"/>
        <v>42100.723738425921</v>
      </c>
      <c r="T3086" s="11">
        <f t="shared" si="195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6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7">
        <f t="shared" si="192"/>
        <v>2.4400000000000002E-2</v>
      </c>
      <c r="P3087" s="9">
        <f t="shared" si="193"/>
        <v>67.777777777777771</v>
      </c>
      <c r="Q3087" t="s">
        <v>8317</v>
      </c>
      <c r="R3087" t="s">
        <v>8357</v>
      </c>
      <c r="S3087" s="11">
        <f t="shared" si="194"/>
        <v>42246.883784722217</v>
      </c>
      <c r="T3087" s="11">
        <f t="shared" si="195"/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6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7">
        <f t="shared" si="192"/>
        <v>2.5000000000000001E-3</v>
      </c>
      <c r="P3088" s="9">
        <f t="shared" si="193"/>
        <v>16.666666666666668</v>
      </c>
      <c r="Q3088" t="s">
        <v>8317</v>
      </c>
      <c r="R3088" t="s">
        <v>8357</v>
      </c>
      <c r="S3088" s="11">
        <f t="shared" si="194"/>
        <v>42173.67082175926</v>
      </c>
      <c r="T3088" s="11">
        <f t="shared" si="195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6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7">
        <f t="shared" si="192"/>
        <v>6.2500000000000003E-3</v>
      </c>
      <c r="P3089" s="9">
        <f t="shared" si="193"/>
        <v>62.5</v>
      </c>
      <c r="Q3089" t="s">
        <v>8317</v>
      </c>
      <c r="R3089" t="s">
        <v>8357</v>
      </c>
      <c r="S3089" s="11">
        <f t="shared" si="194"/>
        <v>42665.150347222225</v>
      </c>
      <c r="T3089" s="11">
        <f t="shared" si="195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6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7">
        <f t="shared" si="192"/>
        <v>1.9384615384615384E-3</v>
      </c>
      <c r="P3090" s="9">
        <f t="shared" si="193"/>
        <v>42</v>
      </c>
      <c r="Q3090" t="s">
        <v>8317</v>
      </c>
      <c r="R3090" t="s">
        <v>8357</v>
      </c>
      <c r="S3090" s="11">
        <f t="shared" si="194"/>
        <v>41981.57230324074</v>
      </c>
      <c r="T3090" s="11">
        <f t="shared" si="195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6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7">
        <f t="shared" si="192"/>
        <v>0.23416000000000001</v>
      </c>
      <c r="P3091" s="9">
        <f t="shared" si="193"/>
        <v>130.0888888888889</v>
      </c>
      <c r="Q3091" t="s">
        <v>8317</v>
      </c>
      <c r="R3091" t="s">
        <v>8357</v>
      </c>
      <c r="S3091" s="11">
        <f t="shared" si="194"/>
        <v>42528.542627314819</v>
      </c>
      <c r="T3091" s="11">
        <f t="shared" si="195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6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7">
        <f t="shared" si="192"/>
        <v>5.080888888888889E-2</v>
      </c>
      <c r="P3092" s="9">
        <f t="shared" si="193"/>
        <v>1270.2222222222222</v>
      </c>
      <c r="Q3092" t="s">
        <v>8317</v>
      </c>
      <c r="R3092" t="s">
        <v>8357</v>
      </c>
      <c r="S3092" s="11">
        <f t="shared" si="194"/>
        <v>42065.818807870368</v>
      </c>
      <c r="T3092" s="11">
        <f t="shared" si="195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6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7">
        <f t="shared" si="192"/>
        <v>0.15920000000000001</v>
      </c>
      <c r="P3093" s="9">
        <f t="shared" si="193"/>
        <v>88.444444444444443</v>
      </c>
      <c r="Q3093" t="s">
        <v>8317</v>
      </c>
      <c r="R3093" t="s">
        <v>8357</v>
      </c>
      <c r="S3093" s="11">
        <f t="shared" si="194"/>
        <v>42566.948414351849</v>
      </c>
      <c r="T3093" s="11">
        <f t="shared" si="195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6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7">
        <f t="shared" si="192"/>
        <v>1.1831900000000001E-2</v>
      </c>
      <c r="P3094" s="9">
        <f t="shared" si="193"/>
        <v>56.342380952380957</v>
      </c>
      <c r="Q3094" t="s">
        <v>8317</v>
      </c>
      <c r="R3094" t="s">
        <v>8357</v>
      </c>
      <c r="S3094" s="11">
        <f t="shared" si="194"/>
        <v>42255.619351851856</v>
      </c>
      <c r="T3094" s="11">
        <f t="shared" si="195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6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7">
        <f t="shared" si="192"/>
        <v>0.22750000000000001</v>
      </c>
      <c r="P3095" s="9">
        <f t="shared" si="193"/>
        <v>53.529411764705884</v>
      </c>
      <c r="Q3095" t="s">
        <v>8317</v>
      </c>
      <c r="R3095" t="s">
        <v>8357</v>
      </c>
      <c r="S3095" s="11">
        <f t="shared" si="194"/>
        <v>41760.909039351849</v>
      </c>
      <c r="T3095" s="11">
        <f t="shared" si="195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7">
        <f t="shared" si="192"/>
        <v>2.5000000000000001E-4</v>
      </c>
      <c r="P3096" s="9">
        <f t="shared" si="193"/>
        <v>25</v>
      </c>
      <c r="Q3096" t="s">
        <v>8317</v>
      </c>
      <c r="R3096" t="s">
        <v>8357</v>
      </c>
      <c r="S3096" s="11">
        <f t="shared" si="194"/>
        <v>42207.795787037037</v>
      </c>
      <c r="T3096" s="11">
        <f t="shared" si="195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6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7">
        <f t="shared" si="192"/>
        <v>3.351206434316354E-3</v>
      </c>
      <c r="P3097" s="9">
        <f t="shared" si="193"/>
        <v>50</v>
      </c>
      <c r="Q3097" t="s">
        <v>8317</v>
      </c>
      <c r="R3097" t="s">
        <v>8357</v>
      </c>
      <c r="S3097" s="11">
        <f t="shared" si="194"/>
        <v>42523.025231481486</v>
      </c>
      <c r="T3097" s="11">
        <f t="shared" si="195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6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7">
        <f t="shared" si="192"/>
        <v>3.9750000000000001E-2</v>
      </c>
      <c r="P3098" s="9">
        <f t="shared" si="193"/>
        <v>56.785714285714285</v>
      </c>
      <c r="Q3098" t="s">
        <v>8317</v>
      </c>
      <c r="R3098" t="s">
        <v>8357</v>
      </c>
      <c r="S3098" s="11">
        <f t="shared" si="194"/>
        <v>42114.825532407413</v>
      </c>
      <c r="T3098" s="11">
        <f t="shared" si="195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6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7">
        <f t="shared" si="192"/>
        <v>0.17150000000000001</v>
      </c>
      <c r="P3099" s="9">
        <f t="shared" si="193"/>
        <v>40.833333333333336</v>
      </c>
      <c r="Q3099" t="s">
        <v>8317</v>
      </c>
      <c r="R3099" t="s">
        <v>8357</v>
      </c>
      <c r="S3099" s="11">
        <f t="shared" si="194"/>
        <v>42629.503483796296</v>
      </c>
      <c r="T3099" s="11">
        <f t="shared" si="195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6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7">
        <f t="shared" si="192"/>
        <v>3.608004104669061E-2</v>
      </c>
      <c r="P3100" s="9">
        <f t="shared" si="193"/>
        <v>65.111111111111114</v>
      </c>
      <c r="Q3100" t="s">
        <v>8317</v>
      </c>
      <c r="R3100" t="s">
        <v>8357</v>
      </c>
      <c r="S3100" s="11">
        <f t="shared" si="194"/>
        <v>42359.792233796295</v>
      </c>
      <c r="T3100" s="11">
        <f t="shared" si="195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6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7">
        <f t="shared" si="192"/>
        <v>0.13900000000000001</v>
      </c>
      <c r="P3101" s="9">
        <f t="shared" si="193"/>
        <v>55.6</v>
      </c>
      <c r="Q3101" t="s">
        <v>8317</v>
      </c>
      <c r="R3101" t="s">
        <v>8357</v>
      </c>
      <c r="S3101" s="11">
        <f t="shared" si="194"/>
        <v>42382.189710648148</v>
      </c>
      <c r="T3101" s="11">
        <f t="shared" si="195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6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7">
        <f t="shared" si="192"/>
        <v>0.15225</v>
      </c>
      <c r="P3102" s="9">
        <f t="shared" si="193"/>
        <v>140.53846153846155</v>
      </c>
      <c r="Q3102" t="s">
        <v>8317</v>
      </c>
      <c r="R3102" t="s">
        <v>8357</v>
      </c>
      <c r="S3102" s="11">
        <f t="shared" si="194"/>
        <v>41902.622395833336</v>
      </c>
      <c r="T3102" s="11">
        <f t="shared" si="195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6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7">
        <f t="shared" si="192"/>
        <v>0.12</v>
      </c>
      <c r="P3103" s="9">
        <f t="shared" si="193"/>
        <v>25</v>
      </c>
      <c r="Q3103" t="s">
        <v>8317</v>
      </c>
      <c r="R3103" t="s">
        <v>8357</v>
      </c>
      <c r="S3103" s="11">
        <f t="shared" si="194"/>
        <v>42171.383530092593</v>
      </c>
      <c r="T3103" s="11">
        <f t="shared" si="195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6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7">
        <f t="shared" si="192"/>
        <v>0.391125</v>
      </c>
      <c r="P3104" s="9">
        <f t="shared" si="193"/>
        <v>69.533333333333331</v>
      </c>
      <c r="Q3104" t="s">
        <v>8317</v>
      </c>
      <c r="R3104" t="s">
        <v>8357</v>
      </c>
      <c r="S3104" s="11">
        <f t="shared" si="194"/>
        <v>42555.340486111112</v>
      </c>
      <c r="T3104" s="11">
        <f t="shared" si="195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6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7">
        <f t="shared" si="192"/>
        <v>2.6829268292682929E-3</v>
      </c>
      <c r="P3105" s="9">
        <f t="shared" si="193"/>
        <v>5.5</v>
      </c>
      <c r="Q3105" t="s">
        <v>8317</v>
      </c>
      <c r="R3105" t="s">
        <v>8357</v>
      </c>
      <c r="S3105" s="11">
        <f t="shared" si="194"/>
        <v>42107.156319444446</v>
      </c>
      <c r="T3105" s="11">
        <f t="shared" si="195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7">
        <f t="shared" si="192"/>
        <v>0.29625000000000001</v>
      </c>
      <c r="P3106" s="9">
        <f t="shared" si="193"/>
        <v>237</v>
      </c>
      <c r="Q3106" t="s">
        <v>8317</v>
      </c>
      <c r="R3106" t="s">
        <v>8357</v>
      </c>
      <c r="S3106" s="11">
        <f t="shared" si="194"/>
        <v>42006.908692129626</v>
      </c>
      <c r="T3106" s="11">
        <f t="shared" si="195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6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7">
        <f t="shared" si="192"/>
        <v>0.4236099230111206</v>
      </c>
      <c r="P3107" s="9">
        <f t="shared" si="193"/>
        <v>79.870967741935488</v>
      </c>
      <c r="Q3107" t="s">
        <v>8317</v>
      </c>
      <c r="R3107" t="s">
        <v>8357</v>
      </c>
      <c r="S3107" s="11">
        <f t="shared" si="194"/>
        <v>41876.718935185185</v>
      </c>
      <c r="T3107" s="11">
        <f t="shared" si="195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6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7">
        <f t="shared" si="192"/>
        <v>4.1000000000000002E-2</v>
      </c>
      <c r="P3108" s="9">
        <f t="shared" si="193"/>
        <v>10.25</v>
      </c>
      <c r="Q3108" t="s">
        <v>8317</v>
      </c>
      <c r="R3108" t="s">
        <v>8357</v>
      </c>
      <c r="S3108" s="11">
        <f t="shared" si="194"/>
        <v>42241.429120370376</v>
      </c>
      <c r="T3108" s="11">
        <f t="shared" si="195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6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7">
        <f t="shared" si="192"/>
        <v>0.197625</v>
      </c>
      <c r="P3109" s="9">
        <f t="shared" si="193"/>
        <v>272.58620689655174</v>
      </c>
      <c r="Q3109" t="s">
        <v>8317</v>
      </c>
      <c r="R3109" t="s">
        <v>8357</v>
      </c>
      <c r="S3109" s="11">
        <f t="shared" si="194"/>
        <v>42128.814247685179</v>
      </c>
      <c r="T3109" s="11">
        <f t="shared" si="195"/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6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7">
        <f t="shared" si="192"/>
        <v>5.1999999999999995E-4</v>
      </c>
      <c r="P3110" s="9">
        <f t="shared" si="193"/>
        <v>13</v>
      </c>
      <c r="Q3110" t="s">
        <v>8317</v>
      </c>
      <c r="R3110" t="s">
        <v>8357</v>
      </c>
      <c r="S3110" s="11">
        <f t="shared" si="194"/>
        <v>42062.680486111116</v>
      </c>
      <c r="T3110" s="11">
        <f t="shared" si="195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6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7">
        <f t="shared" si="192"/>
        <v>0.25030188679245285</v>
      </c>
      <c r="P3111" s="9">
        <f t="shared" si="193"/>
        <v>58.184210526315788</v>
      </c>
      <c r="Q3111" t="s">
        <v>8317</v>
      </c>
      <c r="R3111" t="s">
        <v>8357</v>
      </c>
      <c r="S3111" s="11">
        <f t="shared" si="194"/>
        <v>41844.125115740739</v>
      </c>
      <c r="T3111" s="11">
        <f t="shared" si="195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6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7">
        <f t="shared" si="192"/>
        <v>4.0000000000000002E-4</v>
      </c>
      <c r="P3112" s="9">
        <f t="shared" si="193"/>
        <v>10</v>
      </c>
      <c r="Q3112" t="s">
        <v>8317</v>
      </c>
      <c r="R3112" t="s">
        <v>8357</v>
      </c>
      <c r="S3112" s="11">
        <f t="shared" si="194"/>
        <v>42745.031469907408</v>
      </c>
      <c r="T3112" s="11">
        <f t="shared" si="195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6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7">
        <f t="shared" si="192"/>
        <v>0.26640000000000003</v>
      </c>
      <c r="P3113" s="9">
        <f t="shared" si="193"/>
        <v>70.10526315789474</v>
      </c>
      <c r="Q3113" t="s">
        <v>8317</v>
      </c>
      <c r="R3113" t="s">
        <v>8357</v>
      </c>
      <c r="S3113" s="11">
        <f t="shared" si="194"/>
        <v>41885.595138888886</v>
      </c>
      <c r="T3113" s="11">
        <f t="shared" si="195"/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6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7">
        <f t="shared" si="192"/>
        <v>4.7363636363636365E-2</v>
      </c>
      <c r="P3114" s="9">
        <f t="shared" si="193"/>
        <v>57.888888888888886</v>
      </c>
      <c r="Q3114" t="s">
        <v>8317</v>
      </c>
      <c r="R3114" t="s">
        <v>8357</v>
      </c>
      <c r="S3114" s="11">
        <f t="shared" si="194"/>
        <v>42615.121921296297</v>
      </c>
      <c r="T3114" s="11">
        <f t="shared" si="195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6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7">
        <f t="shared" si="192"/>
        <v>4.2435339894712751E-2</v>
      </c>
      <c r="P3115" s="9">
        <f t="shared" si="193"/>
        <v>125.27027027027027</v>
      </c>
      <c r="Q3115" t="s">
        <v>8317</v>
      </c>
      <c r="R3115" t="s">
        <v>8357</v>
      </c>
      <c r="S3115" s="11">
        <f t="shared" si="194"/>
        <v>42081.731273148151</v>
      </c>
      <c r="T3115" s="11">
        <f t="shared" si="195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7">
        <f t="shared" si="192"/>
        <v>0</v>
      </c>
      <c r="P3116" s="9" t="e">
        <f t="shared" si="193"/>
        <v>#DIV/0!</v>
      </c>
      <c r="Q3116" t="s">
        <v>8317</v>
      </c>
      <c r="R3116" t="s">
        <v>8357</v>
      </c>
      <c r="S3116" s="11">
        <f t="shared" si="194"/>
        <v>41843.632523148146</v>
      </c>
      <c r="T3116" s="11">
        <f t="shared" si="195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6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7">
        <f t="shared" si="192"/>
        <v>0.03</v>
      </c>
      <c r="P3117" s="9">
        <f t="shared" si="193"/>
        <v>300</v>
      </c>
      <c r="Q3117" t="s">
        <v>8317</v>
      </c>
      <c r="R3117" t="s">
        <v>8357</v>
      </c>
      <c r="S3117" s="11">
        <f t="shared" si="194"/>
        <v>42496.447071759263</v>
      </c>
      <c r="T3117" s="11">
        <f t="shared" si="195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6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7">
        <f t="shared" si="192"/>
        <v>0.57333333333333336</v>
      </c>
      <c r="P3118" s="9">
        <f t="shared" si="193"/>
        <v>43</v>
      </c>
      <c r="Q3118" t="s">
        <v>8317</v>
      </c>
      <c r="R3118" t="s">
        <v>8357</v>
      </c>
      <c r="S3118" s="11">
        <f t="shared" si="194"/>
        <v>42081.515335648146</v>
      </c>
      <c r="T3118" s="11">
        <f t="shared" si="195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6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7">
        <f t="shared" si="192"/>
        <v>1E-3</v>
      </c>
      <c r="P3119" s="9">
        <f t="shared" si="193"/>
        <v>1</v>
      </c>
      <c r="Q3119" t="s">
        <v>8317</v>
      </c>
      <c r="R3119" t="s">
        <v>8357</v>
      </c>
      <c r="S3119" s="11">
        <f t="shared" si="194"/>
        <v>42509.374537037031</v>
      </c>
      <c r="T3119" s="11">
        <f t="shared" si="195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6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7">
        <f t="shared" si="192"/>
        <v>3.0999999999999999E-3</v>
      </c>
      <c r="P3120" s="9">
        <f t="shared" si="193"/>
        <v>775</v>
      </c>
      <c r="Q3120" t="s">
        <v>8317</v>
      </c>
      <c r="R3120" t="s">
        <v>8357</v>
      </c>
      <c r="S3120" s="11">
        <f t="shared" si="194"/>
        <v>42534.649571759262</v>
      </c>
      <c r="T3120" s="11">
        <f t="shared" si="195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6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7">
        <f t="shared" si="192"/>
        <v>5.0000000000000001E-4</v>
      </c>
      <c r="P3121" s="9">
        <f t="shared" si="193"/>
        <v>5</v>
      </c>
      <c r="Q3121" t="s">
        <v>8317</v>
      </c>
      <c r="R3121" t="s">
        <v>8357</v>
      </c>
      <c r="S3121" s="11">
        <f t="shared" si="194"/>
        <v>42060.04550925926</v>
      </c>
      <c r="T3121" s="11">
        <f t="shared" si="195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6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7">
        <f t="shared" si="192"/>
        <v>9.8461538461538464E-5</v>
      </c>
      <c r="P3122" s="9">
        <f t="shared" si="193"/>
        <v>12.8</v>
      </c>
      <c r="Q3122" t="s">
        <v>8317</v>
      </c>
      <c r="R3122" t="s">
        <v>8357</v>
      </c>
      <c r="S3122" s="11">
        <f t="shared" si="194"/>
        <v>42435.942083333335</v>
      </c>
      <c r="T3122" s="11">
        <f t="shared" si="195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6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7">
        <f t="shared" si="192"/>
        <v>6.6666666666666671E-3</v>
      </c>
      <c r="P3123" s="9">
        <f t="shared" si="193"/>
        <v>10</v>
      </c>
      <c r="Q3123" t="s">
        <v>8317</v>
      </c>
      <c r="R3123" t="s">
        <v>8357</v>
      </c>
      <c r="S3123" s="11">
        <f t="shared" si="194"/>
        <v>41848.679803240739</v>
      </c>
      <c r="T3123" s="11">
        <f t="shared" si="195"/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6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7">
        <f t="shared" si="192"/>
        <v>0.58291457286432158</v>
      </c>
      <c r="P3124" s="9">
        <f t="shared" si="193"/>
        <v>58</v>
      </c>
      <c r="Q3124" t="s">
        <v>8317</v>
      </c>
      <c r="R3124" t="s">
        <v>8357</v>
      </c>
      <c r="S3124" s="11">
        <f t="shared" si="194"/>
        <v>42678.932083333333</v>
      </c>
      <c r="T3124" s="11">
        <f t="shared" si="195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6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7">
        <f t="shared" si="192"/>
        <v>0.68153600000000003</v>
      </c>
      <c r="P3125" s="9">
        <f t="shared" si="193"/>
        <v>244.80459770114942</v>
      </c>
      <c r="Q3125" t="s">
        <v>8317</v>
      </c>
      <c r="R3125" t="s">
        <v>8357</v>
      </c>
      <c r="S3125" s="11">
        <f t="shared" si="194"/>
        <v>42530.993032407408</v>
      </c>
      <c r="T3125" s="11">
        <f t="shared" si="195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7">
        <f t="shared" si="192"/>
        <v>3.2499999999999997E-5</v>
      </c>
      <c r="P3126" s="9">
        <f t="shared" si="193"/>
        <v>6.5</v>
      </c>
      <c r="Q3126" t="s">
        <v>8317</v>
      </c>
      <c r="R3126" t="s">
        <v>8357</v>
      </c>
      <c r="S3126" s="11">
        <f t="shared" si="194"/>
        <v>41977.780104166668</v>
      </c>
      <c r="T3126" s="11">
        <f t="shared" si="195"/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6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7">
        <f t="shared" si="192"/>
        <v>0</v>
      </c>
      <c r="P3127" s="9" t="e">
        <f t="shared" si="193"/>
        <v>#DIV/0!</v>
      </c>
      <c r="Q3127" t="s">
        <v>8317</v>
      </c>
      <c r="R3127" t="s">
        <v>8357</v>
      </c>
      <c r="S3127" s="11">
        <f t="shared" si="194"/>
        <v>42346.20685185185</v>
      </c>
      <c r="T3127" s="11">
        <f t="shared" si="195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6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7">
        <f t="shared" si="192"/>
        <v>4.1599999999999998E-2</v>
      </c>
      <c r="P3128" s="9">
        <f t="shared" si="193"/>
        <v>61.176470588235297</v>
      </c>
      <c r="Q3128" t="s">
        <v>8317</v>
      </c>
      <c r="R3128" t="s">
        <v>8357</v>
      </c>
      <c r="S3128" s="11">
        <f t="shared" si="194"/>
        <v>42427.01807870371</v>
      </c>
      <c r="T3128" s="11">
        <f t="shared" si="195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6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7">
        <f t="shared" si="192"/>
        <v>0</v>
      </c>
      <c r="P3129" s="9" t="e">
        <f t="shared" si="193"/>
        <v>#DIV/0!</v>
      </c>
      <c r="Q3129" t="s">
        <v>8317</v>
      </c>
      <c r="R3129" t="s">
        <v>8357</v>
      </c>
      <c r="S3129" s="11">
        <f t="shared" si="194"/>
        <v>42034.856817129628</v>
      </c>
      <c r="T3129" s="11">
        <f t="shared" si="195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6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7">
        <f t="shared" si="192"/>
        <v>1.0860666666666667</v>
      </c>
      <c r="P3130" s="9">
        <f t="shared" si="193"/>
        <v>139.23931623931625</v>
      </c>
      <c r="Q3130" t="s">
        <v>8317</v>
      </c>
      <c r="R3130" t="s">
        <v>8318</v>
      </c>
      <c r="S3130" s="11">
        <f t="shared" si="194"/>
        <v>42780.825706018513</v>
      </c>
      <c r="T3130" s="11">
        <f t="shared" si="195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6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7">
        <f t="shared" si="192"/>
        <v>8.0000000000000002E-3</v>
      </c>
      <c r="P3131" s="9">
        <f t="shared" si="193"/>
        <v>10</v>
      </c>
      <c r="Q3131" t="s">
        <v>8317</v>
      </c>
      <c r="R3131" t="s">
        <v>8318</v>
      </c>
      <c r="S3131" s="11">
        <f t="shared" si="194"/>
        <v>42803.842812499999</v>
      </c>
      <c r="T3131" s="11">
        <f t="shared" si="195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6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7">
        <f t="shared" si="192"/>
        <v>3.7499999999999999E-2</v>
      </c>
      <c r="P3132" s="9">
        <f t="shared" si="193"/>
        <v>93.75</v>
      </c>
      <c r="Q3132" t="s">
        <v>8317</v>
      </c>
      <c r="R3132" t="s">
        <v>8318</v>
      </c>
      <c r="S3132" s="11">
        <f t="shared" si="194"/>
        <v>42808.640231481477</v>
      </c>
      <c r="T3132" s="11">
        <f t="shared" si="195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6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7">
        <f t="shared" si="192"/>
        <v>0.15731707317073171</v>
      </c>
      <c r="P3133" s="9">
        <f t="shared" si="193"/>
        <v>53.75</v>
      </c>
      <c r="Q3133" t="s">
        <v>8317</v>
      </c>
      <c r="R3133" t="s">
        <v>8318</v>
      </c>
      <c r="S3133" s="11">
        <f t="shared" si="194"/>
        <v>42803.579224537039</v>
      </c>
      <c r="T3133" s="11">
        <f t="shared" si="195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6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7">
        <f t="shared" si="192"/>
        <v>3.3333333333333332E-4</v>
      </c>
      <c r="P3134" s="9">
        <f t="shared" si="193"/>
        <v>10</v>
      </c>
      <c r="Q3134" t="s">
        <v>8317</v>
      </c>
      <c r="R3134" t="s">
        <v>8318</v>
      </c>
      <c r="S3134" s="11">
        <f t="shared" si="194"/>
        <v>42786.350231481483</v>
      </c>
      <c r="T3134" s="11">
        <f t="shared" si="195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6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7">
        <f t="shared" si="192"/>
        <v>1.08</v>
      </c>
      <c r="P3135" s="9">
        <f t="shared" si="193"/>
        <v>33.75</v>
      </c>
      <c r="Q3135" t="s">
        <v>8317</v>
      </c>
      <c r="R3135" t="s">
        <v>8318</v>
      </c>
      <c r="S3135" s="11">
        <f t="shared" si="194"/>
        <v>42788.565208333333</v>
      </c>
      <c r="T3135" s="11">
        <f t="shared" si="195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7">
        <f t="shared" si="192"/>
        <v>0.22500000000000001</v>
      </c>
      <c r="P3136" s="9">
        <f t="shared" si="193"/>
        <v>18.75</v>
      </c>
      <c r="Q3136" t="s">
        <v>8317</v>
      </c>
      <c r="R3136" t="s">
        <v>8318</v>
      </c>
      <c r="S3136" s="11">
        <f t="shared" si="194"/>
        <v>42800.720127314817</v>
      </c>
      <c r="T3136" s="11">
        <f t="shared" si="195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6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7">
        <f t="shared" si="192"/>
        <v>0.20849420849420849</v>
      </c>
      <c r="P3137" s="9">
        <f t="shared" si="193"/>
        <v>23.142857142857142</v>
      </c>
      <c r="Q3137" t="s">
        <v>8317</v>
      </c>
      <c r="R3137" t="s">
        <v>8318</v>
      </c>
      <c r="S3137" s="11">
        <f t="shared" si="194"/>
        <v>42807.151863425926</v>
      </c>
      <c r="T3137" s="11">
        <f t="shared" si="195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6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7">
        <f t="shared" si="192"/>
        <v>1.278</v>
      </c>
      <c r="P3138" s="9">
        <f t="shared" si="193"/>
        <v>29.045454545454547</v>
      </c>
      <c r="Q3138" t="s">
        <v>8317</v>
      </c>
      <c r="R3138" t="s">
        <v>8318</v>
      </c>
      <c r="S3138" s="11">
        <f t="shared" si="194"/>
        <v>42789.462430555555</v>
      </c>
      <c r="T3138" s="11">
        <f t="shared" si="195"/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6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7">
        <f t="shared" ref="O3139:O3202" si="196">E3139/D3139</f>
        <v>3.3333333333333333E-2</v>
      </c>
      <c r="P3139" s="9">
        <f t="shared" ref="P3139:P3202" si="197">E3139/L3139</f>
        <v>50</v>
      </c>
      <c r="Q3139" t="s">
        <v>8317</v>
      </c>
      <c r="R3139" t="s">
        <v>8318</v>
      </c>
      <c r="S3139" s="11">
        <f t="shared" ref="S3139:S3202" si="198">(((J3139/60)/60)/24)+DATE(1970,1,1)</f>
        <v>42807.885057870371</v>
      </c>
      <c r="T3139" s="11">
        <f t="shared" ref="T3139:T3202" si="199">(((I3139/60)/60)/24)+DATE(1970,1,1)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6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7">
        <f t="shared" si="196"/>
        <v>0</v>
      </c>
      <c r="P3140" s="9" t="e">
        <f t="shared" si="197"/>
        <v>#DIV/0!</v>
      </c>
      <c r="Q3140" t="s">
        <v>8317</v>
      </c>
      <c r="R3140" t="s">
        <v>8318</v>
      </c>
      <c r="S3140" s="11">
        <f t="shared" si="198"/>
        <v>42809.645914351851</v>
      </c>
      <c r="T3140" s="11">
        <f t="shared" si="199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6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7">
        <f t="shared" si="196"/>
        <v>5.3999999999999999E-2</v>
      </c>
      <c r="P3141" s="9">
        <f t="shared" si="197"/>
        <v>450</v>
      </c>
      <c r="Q3141" t="s">
        <v>8317</v>
      </c>
      <c r="R3141" t="s">
        <v>8318</v>
      </c>
      <c r="S3141" s="11">
        <f t="shared" si="198"/>
        <v>42785.270370370374</v>
      </c>
      <c r="T3141" s="11">
        <f t="shared" si="199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6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7">
        <f t="shared" si="196"/>
        <v>9.5999999999999992E-3</v>
      </c>
      <c r="P3142" s="9">
        <f t="shared" si="197"/>
        <v>24</v>
      </c>
      <c r="Q3142" t="s">
        <v>8317</v>
      </c>
      <c r="R3142" t="s">
        <v>8318</v>
      </c>
      <c r="S3142" s="11">
        <f t="shared" si="198"/>
        <v>42802.718784722223</v>
      </c>
      <c r="T3142" s="11">
        <f t="shared" si="199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6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7">
        <f t="shared" si="196"/>
        <v>0.51600000000000001</v>
      </c>
      <c r="P3143" s="9">
        <f t="shared" si="197"/>
        <v>32.25</v>
      </c>
      <c r="Q3143" t="s">
        <v>8317</v>
      </c>
      <c r="R3143" t="s">
        <v>8318</v>
      </c>
      <c r="S3143" s="11">
        <f t="shared" si="198"/>
        <v>42800.753333333334</v>
      </c>
      <c r="T3143" s="11">
        <f t="shared" si="199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6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7">
        <f t="shared" si="196"/>
        <v>1.6363636363636365E-2</v>
      </c>
      <c r="P3144" s="9">
        <f t="shared" si="197"/>
        <v>15</v>
      </c>
      <c r="Q3144" t="s">
        <v>8317</v>
      </c>
      <c r="R3144" t="s">
        <v>8318</v>
      </c>
      <c r="S3144" s="11">
        <f t="shared" si="198"/>
        <v>42783.513182870374</v>
      </c>
      <c r="T3144" s="11">
        <f t="shared" si="199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6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7">
        <f t="shared" si="196"/>
        <v>0</v>
      </c>
      <c r="P3145" s="9" t="e">
        <f t="shared" si="197"/>
        <v>#DIV/0!</v>
      </c>
      <c r="Q3145" t="s">
        <v>8317</v>
      </c>
      <c r="R3145" t="s">
        <v>8318</v>
      </c>
      <c r="S3145" s="11">
        <f t="shared" si="198"/>
        <v>42808.358287037037</v>
      </c>
      <c r="T3145" s="11">
        <f t="shared" si="199"/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7">
        <f t="shared" si="196"/>
        <v>0.754</v>
      </c>
      <c r="P3146" s="9">
        <f t="shared" si="197"/>
        <v>251.33333333333334</v>
      </c>
      <c r="Q3146" t="s">
        <v>8317</v>
      </c>
      <c r="R3146" t="s">
        <v>8318</v>
      </c>
      <c r="S3146" s="11">
        <f t="shared" si="198"/>
        <v>42796.538275462968</v>
      </c>
      <c r="T3146" s="11">
        <f t="shared" si="199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6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7">
        <f t="shared" si="196"/>
        <v>0</v>
      </c>
      <c r="P3147" s="9" t="e">
        <f t="shared" si="197"/>
        <v>#DIV/0!</v>
      </c>
      <c r="Q3147" t="s">
        <v>8317</v>
      </c>
      <c r="R3147" t="s">
        <v>8318</v>
      </c>
      <c r="S3147" s="11">
        <f t="shared" si="198"/>
        <v>42762.040902777779</v>
      </c>
      <c r="T3147" s="11">
        <f t="shared" si="199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6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7">
        <f t="shared" si="196"/>
        <v>0.105</v>
      </c>
      <c r="P3148" s="9">
        <f t="shared" si="197"/>
        <v>437.5</v>
      </c>
      <c r="Q3148" t="s">
        <v>8317</v>
      </c>
      <c r="R3148" t="s">
        <v>8318</v>
      </c>
      <c r="S3148" s="11">
        <f t="shared" si="198"/>
        <v>42796.682476851856</v>
      </c>
      <c r="T3148" s="11">
        <f t="shared" si="199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6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7">
        <f t="shared" si="196"/>
        <v>1.1752499999999999</v>
      </c>
      <c r="P3149" s="9">
        <f t="shared" si="197"/>
        <v>110.35211267605634</v>
      </c>
      <c r="Q3149" t="s">
        <v>8317</v>
      </c>
      <c r="R3149" t="s">
        <v>8318</v>
      </c>
      <c r="S3149" s="11">
        <f t="shared" si="198"/>
        <v>41909.969386574077</v>
      </c>
      <c r="T3149" s="11">
        <f t="shared" si="199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6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7">
        <f t="shared" si="196"/>
        <v>1.3116666666666668</v>
      </c>
      <c r="P3150" s="9">
        <f t="shared" si="197"/>
        <v>41.421052631578945</v>
      </c>
      <c r="Q3150" t="s">
        <v>8317</v>
      </c>
      <c r="R3150" t="s">
        <v>8318</v>
      </c>
      <c r="S3150" s="11">
        <f t="shared" si="198"/>
        <v>41891.665324074071</v>
      </c>
      <c r="T3150" s="11">
        <f t="shared" si="199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6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7">
        <f t="shared" si="196"/>
        <v>1.04</v>
      </c>
      <c r="P3151" s="9">
        <f t="shared" si="197"/>
        <v>52</v>
      </c>
      <c r="Q3151" t="s">
        <v>8317</v>
      </c>
      <c r="R3151" t="s">
        <v>8318</v>
      </c>
      <c r="S3151" s="11">
        <f t="shared" si="198"/>
        <v>41226.017361111109</v>
      </c>
      <c r="T3151" s="11">
        <f t="shared" si="199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6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7">
        <f t="shared" si="196"/>
        <v>1.01</v>
      </c>
      <c r="P3152" s="9">
        <f t="shared" si="197"/>
        <v>33.990384615384613</v>
      </c>
      <c r="Q3152" t="s">
        <v>8317</v>
      </c>
      <c r="R3152" t="s">
        <v>8318</v>
      </c>
      <c r="S3152" s="11">
        <f t="shared" si="198"/>
        <v>40478.263923611114</v>
      </c>
      <c r="T3152" s="11">
        <f t="shared" si="199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6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7">
        <f t="shared" si="196"/>
        <v>1.004</v>
      </c>
      <c r="P3153" s="9">
        <f t="shared" si="197"/>
        <v>103.35294117647059</v>
      </c>
      <c r="Q3153" t="s">
        <v>8317</v>
      </c>
      <c r="R3153" t="s">
        <v>8318</v>
      </c>
      <c r="S3153" s="11">
        <f t="shared" si="198"/>
        <v>41862.83997685185</v>
      </c>
      <c r="T3153" s="11">
        <f t="shared" si="199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6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7">
        <f t="shared" si="196"/>
        <v>1.0595454545454546</v>
      </c>
      <c r="P3154" s="9">
        <f t="shared" si="197"/>
        <v>34.791044776119406</v>
      </c>
      <c r="Q3154" t="s">
        <v>8317</v>
      </c>
      <c r="R3154" t="s">
        <v>8318</v>
      </c>
      <c r="S3154" s="11">
        <f t="shared" si="198"/>
        <v>41550.867673611108</v>
      </c>
      <c r="T3154" s="11">
        <f t="shared" si="199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6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7">
        <f t="shared" si="196"/>
        <v>3.3558333333333334</v>
      </c>
      <c r="P3155" s="9">
        <f t="shared" si="197"/>
        <v>41.773858921161825</v>
      </c>
      <c r="Q3155" t="s">
        <v>8317</v>
      </c>
      <c r="R3155" t="s">
        <v>8318</v>
      </c>
      <c r="S3155" s="11">
        <f t="shared" si="198"/>
        <v>40633.154363425929</v>
      </c>
      <c r="T3155" s="11">
        <f t="shared" si="199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7">
        <f t="shared" si="196"/>
        <v>1.1292857142857142</v>
      </c>
      <c r="P3156" s="9">
        <f t="shared" si="197"/>
        <v>64.268292682926827</v>
      </c>
      <c r="Q3156" t="s">
        <v>8317</v>
      </c>
      <c r="R3156" t="s">
        <v>8318</v>
      </c>
      <c r="S3156" s="11">
        <f t="shared" si="198"/>
        <v>40970.875671296293</v>
      </c>
      <c r="T3156" s="11">
        <f t="shared" si="199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6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7">
        <f t="shared" si="196"/>
        <v>1.885046</v>
      </c>
      <c r="P3157" s="9">
        <f t="shared" si="197"/>
        <v>31.209370860927152</v>
      </c>
      <c r="Q3157" t="s">
        <v>8317</v>
      </c>
      <c r="R3157" t="s">
        <v>8318</v>
      </c>
      <c r="S3157" s="11">
        <f t="shared" si="198"/>
        <v>41233.499131944445</v>
      </c>
      <c r="T3157" s="11">
        <f t="shared" si="199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6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7">
        <f t="shared" si="196"/>
        <v>1.0181818181818181</v>
      </c>
      <c r="P3158" s="9">
        <f t="shared" si="197"/>
        <v>62.921348314606739</v>
      </c>
      <c r="Q3158" t="s">
        <v>8317</v>
      </c>
      <c r="R3158" t="s">
        <v>8318</v>
      </c>
      <c r="S3158" s="11">
        <f t="shared" si="198"/>
        <v>41026.953055555554</v>
      </c>
      <c r="T3158" s="11">
        <f t="shared" si="199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6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7">
        <f t="shared" si="196"/>
        <v>1.01</v>
      </c>
      <c r="P3159" s="9">
        <f t="shared" si="197"/>
        <v>98.536585365853654</v>
      </c>
      <c r="Q3159" t="s">
        <v>8317</v>
      </c>
      <c r="R3159" t="s">
        <v>8318</v>
      </c>
      <c r="S3159" s="11">
        <f t="shared" si="198"/>
        <v>41829.788252314815</v>
      </c>
      <c r="T3159" s="11">
        <f t="shared" si="199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6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7">
        <f t="shared" si="196"/>
        <v>1.1399999999999999</v>
      </c>
      <c r="P3160" s="9">
        <f t="shared" si="197"/>
        <v>82.608695652173907</v>
      </c>
      <c r="Q3160" t="s">
        <v>8317</v>
      </c>
      <c r="R3160" t="s">
        <v>8318</v>
      </c>
      <c r="S3160" s="11">
        <f t="shared" si="198"/>
        <v>41447.839722222219</v>
      </c>
      <c r="T3160" s="11">
        <f t="shared" si="199"/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6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7">
        <f t="shared" si="196"/>
        <v>1.3348133333333334</v>
      </c>
      <c r="P3161" s="9">
        <f t="shared" si="197"/>
        <v>38.504230769230773</v>
      </c>
      <c r="Q3161" t="s">
        <v>8317</v>
      </c>
      <c r="R3161" t="s">
        <v>8318</v>
      </c>
      <c r="S3161" s="11">
        <f t="shared" si="198"/>
        <v>40884.066678240742</v>
      </c>
      <c r="T3161" s="11">
        <f t="shared" si="199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6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7">
        <f t="shared" si="196"/>
        <v>1.0153333333333334</v>
      </c>
      <c r="P3162" s="9">
        <f t="shared" si="197"/>
        <v>80.15789473684211</v>
      </c>
      <c r="Q3162" t="s">
        <v>8317</v>
      </c>
      <c r="R3162" t="s">
        <v>8318</v>
      </c>
      <c r="S3162" s="11">
        <f t="shared" si="198"/>
        <v>41841.26489583333</v>
      </c>
      <c r="T3162" s="11">
        <f t="shared" si="199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6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7">
        <f t="shared" si="196"/>
        <v>1.0509999999999999</v>
      </c>
      <c r="P3163" s="9">
        <f t="shared" si="197"/>
        <v>28.405405405405407</v>
      </c>
      <c r="Q3163" t="s">
        <v>8317</v>
      </c>
      <c r="R3163" t="s">
        <v>8318</v>
      </c>
      <c r="S3163" s="11">
        <f t="shared" si="198"/>
        <v>41897.536134259259</v>
      </c>
      <c r="T3163" s="11">
        <f t="shared" si="199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6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7">
        <f t="shared" si="196"/>
        <v>1.2715000000000001</v>
      </c>
      <c r="P3164" s="9">
        <f t="shared" si="197"/>
        <v>80.730158730158735</v>
      </c>
      <c r="Q3164" t="s">
        <v>8317</v>
      </c>
      <c r="R3164" t="s">
        <v>8318</v>
      </c>
      <c r="S3164" s="11">
        <f t="shared" si="198"/>
        <v>41799.685902777775</v>
      </c>
      <c r="T3164" s="11">
        <f t="shared" si="199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6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7">
        <f t="shared" si="196"/>
        <v>1.1115384615384616</v>
      </c>
      <c r="P3165" s="9">
        <f t="shared" si="197"/>
        <v>200.69444444444446</v>
      </c>
      <c r="Q3165" t="s">
        <v>8317</v>
      </c>
      <c r="R3165" t="s">
        <v>8318</v>
      </c>
      <c r="S3165" s="11">
        <f t="shared" si="198"/>
        <v>41775.753761574073</v>
      </c>
      <c r="T3165" s="11">
        <f t="shared" si="199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7">
        <f t="shared" si="196"/>
        <v>1.0676000000000001</v>
      </c>
      <c r="P3166" s="9">
        <f t="shared" si="197"/>
        <v>37.591549295774648</v>
      </c>
      <c r="Q3166" t="s">
        <v>8317</v>
      </c>
      <c r="R3166" t="s">
        <v>8318</v>
      </c>
      <c r="S3166" s="11">
        <f t="shared" si="198"/>
        <v>41766.80572916667</v>
      </c>
      <c r="T3166" s="11">
        <f t="shared" si="199"/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6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7">
        <f t="shared" si="196"/>
        <v>1.6266666666666667</v>
      </c>
      <c r="P3167" s="9">
        <f t="shared" si="197"/>
        <v>58.095238095238095</v>
      </c>
      <c r="Q3167" t="s">
        <v>8317</v>
      </c>
      <c r="R3167" t="s">
        <v>8318</v>
      </c>
      <c r="S3167" s="11">
        <f t="shared" si="198"/>
        <v>40644.159259259257</v>
      </c>
      <c r="T3167" s="11">
        <f t="shared" si="199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6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7">
        <f t="shared" si="196"/>
        <v>1.6022808571428573</v>
      </c>
      <c r="P3168" s="9">
        <f t="shared" si="197"/>
        <v>60.300892473118282</v>
      </c>
      <c r="Q3168" t="s">
        <v>8317</v>
      </c>
      <c r="R3168" t="s">
        <v>8318</v>
      </c>
      <c r="S3168" s="11">
        <f t="shared" si="198"/>
        <v>41940.69158564815</v>
      </c>
      <c r="T3168" s="11">
        <f t="shared" si="199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6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7">
        <f t="shared" si="196"/>
        <v>1.1616666666666666</v>
      </c>
      <c r="P3169" s="9">
        <f t="shared" si="197"/>
        <v>63.363636363636367</v>
      </c>
      <c r="Q3169" t="s">
        <v>8317</v>
      </c>
      <c r="R3169" t="s">
        <v>8318</v>
      </c>
      <c r="S3169" s="11">
        <f t="shared" si="198"/>
        <v>41839.175706018519</v>
      </c>
      <c r="T3169" s="11">
        <f t="shared" si="199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6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7">
        <f t="shared" si="196"/>
        <v>1.242</v>
      </c>
      <c r="P3170" s="9">
        <f t="shared" si="197"/>
        <v>50.901639344262293</v>
      </c>
      <c r="Q3170" t="s">
        <v>8317</v>
      </c>
      <c r="R3170" t="s">
        <v>8318</v>
      </c>
      <c r="S3170" s="11">
        <f t="shared" si="198"/>
        <v>41772.105937500004</v>
      </c>
      <c r="T3170" s="11">
        <f t="shared" si="199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6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7">
        <f t="shared" si="196"/>
        <v>1.030125</v>
      </c>
      <c r="P3171" s="9">
        <f t="shared" si="197"/>
        <v>100.5</v>
      </c>
      <c r="Q3171" t="s">
        <v>8317</v>
      </c>
      <c r="R3171" t="s">
        <v>8318</v>
      </c>
      <c r="S3171" s="11">
        <f t="shared" si="198"/>
        <v>41591.737974537034</v>
      </c>
      <c r="T3171" s="11">
        <f t="shared" si="199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6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7">
        <f t="shared" si="196"/>
        <v>1.1225000000000001</v>
      </c>
      <c r="P3172" s="9">
        <f t="shared" si="197"/>
        <v>31.619718309859156</v>
      </c>
      <c r="Q3172" t="s">
        <v>8317</v>
      </c>
      <c r="R3172" t="s">
        <v>8318</v>
      </c>
      <c r="S3172" s="11">
        <f t="shared" si="198"/>
        <v>41789.080370370371</v>
      </c>
      <c r="T3172" s="11">
        <f t="shared" si="199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6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7">
        <f t="shared" si="196"/>
        <v>1.0881428571428571</v>
      </c>
      <c r="P3173" s="9">
        <f t="shared" si="197"/>
        <v>65.102564102564102</v>
      </c>
      <c r="Q3173" t="s">
        <v>8317</v>
      </c>
      <c r="R3173" t="s">
        <v>8318</v>
      </c>
      <c r="S3173" s="11">
        <f t="shared" si="198"/>
        <v>42466.608310185184</v>
      </c>
      <c r="T3173" s="11">
        <f t="shared" si="199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6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7">
        <f t="shared" si="196"/>
        <v>1.1499999999999999</v>
      </c>
      <c r="P3174" s="9">
        <f t="shared" si="197"/>
        <v>79.310344827586206</v>
      </c>
      <c r="Q3174" t="s">
        <v>8317</v>
      </c>
      <c r="R3174" t="s">
        <v>8318</v>
      </c>
      <c r="S3174" s="11">
        <f t="shared" si="198"/>
        <v>40923.729953703703</v>
      </c>
      <c r="T3174" s="11">
        <f t="shared" si="199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6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7">
        <f t="shared" si="196"/>
        <v>1.03</v>
      </c>
      <c r="P3175" s="9">
        <f t="shared" si="197"/>
        <v>139.18918918918919</v>
      </c>
      <c r="Q3175" t="s">
        <v>8317</v>
      </c>
      <c r="R3175" t="s">
        <v>8318</v>
      </c>
      <c r="S3175" s="11">
        <f t="shared" si="198"/>
        <v>41878.878379629627</v>
      </c>
      <c r="T3175" s="11">
        <f t="shared" si="199"/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7">
        <f t="shared" si="196"/>
        <v>1.0113333333333334</v>
      </c>
      <c r="P3176" s="9">
        <f t="shared" si="197"/>
        <v>131.91304347826087</v>
      </c>
      <c r="Q3176" t="s">
        <v>8317</v>
      </c>
      <c r="R3176" t="s">
        <v>8318</v>
      </c>
      <c r="S3176" s="11">
        <f t="shared" si="198"/>
        <v>41862.864675925928</v>
      </c>
      <c r="T3176" s="11">
        <f t="shared" si="199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6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7">
        <f t="shared" si="196"/>
        <v>1.0955999999999999</v>
      </c>
      <c r="P3177" s="9">
        <f t="shared" si="197"/>
        <v>91.3</v>
      </c>
      <c r="Q3177" t="s">
        <v>8317</v>
      </c>
      <c r="R3177" t="s">
        <v>8318</v>
      </c>
      <c r="S3177" s="11">
        <f t="shared" si="198"/>
        <v>40531.886886574073</v>
      </c>
      <c r="T3177" s="11">
        <f t="shared" si="199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6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7">
        <f t="shared" si="196"/>
        <v>1.148421052631579</v>
      </c>
      <c r="P3178" s="9">
        <f t="shared" si="197"/>
        <v>39.672727272727272</v>
      </c>
      <c r="Q3178" t="s">
        <v>8317</v>
      </c>
      <c r="R3178" t="s">
        <v>8318</v>
      </c>
      <c r="S3178" s="11">
        <f t="shared" si="198"/>
        <v>41477.930914351848</v>
      </c>
      <c r="T3178" s="11">
        <f t="shared" si="199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6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7">
        <f t="shared" si="196"/>
        <v>1.1739999999999999</v>
      </c>
      <c r="P3179" s="9">
        <f t="shared" si="197"/>
        <v>57.549019607843135</v>
      </c>
      <c r="Q3179" t="s">
        <v>8317</v>
      </c>
      <c r="R3179" t="s">
        <v>8318</v>
      </c>
      <c r="S3179" s="11">
        <f t="shared" si="198"/>
        <v>41781.666770833333</v>
      </c>
      <c r="T3179" s="11">
        <f t="shared" si="199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6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7">
        <f t="shared" si="196"/>
        <v>1.7173333333333334</v>
      </c>
      <c r="P3180" s="9">
        <f t="shared" si="197"/>
        <v>33.025641025641029</v>
      </c>
      <c r="Q3180" t="s">
        <v>8317</v>
      </c>
      <c r="R3180" t="s">
        <v>8318</v>
      </c>
      <c r="S3180" s="11">
        <f t="shared" si="198"/>
        <v>41806.605034722219</v>
      </c>
      <c r="T3180" s="11">
        <f t="shared" si="199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6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7">
        <f t="shared" si="196"/>
        <v>1.1416238095238094</v>
      </c>
      <c r="P3181" s="9">
        <f t="shared" si="197"/>
        <v>77.335806451612896</v>
      </c>
      <c r="Q3181" t="s">
        <v>8317</v>
      </c>
      <c r="R3181" t="s">
        <v>8318</v>
      </c>
      <c r="S3181" s="11">
        <f t="shared" si="198"/>
        <v>41375.702210648145</v>
      </c>
      <c r="T3181" s="11">
        <f t="shared" si="199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6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7">
        <f t="shared" si="196"/>
        <v>1.1975</v>
      </c>
      <c r="P3182" s="9">
        <f t="shared" si="197"/>
        <v>31.933333333333334</v>
      </c>
      <c r="Q3182" t="s">
        <v>8317</v>
      </c>
      <c r="R3182" t="s">
        <v>8318</v>
      </c>
      <c r="S3182" s="11">
        <f t="shared" si="198"/>
        <v>41780.412604166668</v>
      </c>
      <c r="T3182" s="11">
        <f t="shared" si="199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6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7">
        <f t="shared" si="196"/>
        <v>1.0900000000000001</v>
      </c>
      <c r="P3183" s="9">
        <f t="shared" si="197"/>
        <v>36.333333333333336</v>
      </c>
      <c r="Q3183" t="s">
        <v>8317</v>
      </c>
      <c r="R3183" t="s">
        <v>8318</v>
      </c>
      <c r="S3183" s="11">
        <f t="shared" si="198"/>
        <v>41779.310034722221</v>
      </c>
      <c r="T3183" s="11">
        <f t="shared" si="199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6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7">
        <f t="shared" si="196"/>
        <v>1.0088571428571429</v>
      </c>
      <c r="P3184" s="9">
        <f t="shared" si="197"/>
        <v>46.768211920529801</v>
      </c>
      <c r="Q3184" t="s">
        <v>8317</v>
      </c>
      <c r="R3184" t="s">
        <v>8318</v>
      </c>
      <c r="S3184" s="11">
        <f t="shared" si="198"/>
        <v>40883.949317129627</v>
      </c>
      <c r="T3184" s="11">
        <f t="shared" si="199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6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7">
        <f t="shared" si="196"/>
        <v>1.0900000000000001</v>
      </c>
      <c r="P3185" s="9">
        <f t="shared" si="197"/>
        <v>40.073529411764703</v>
      </c>
      <c r="Q3185" t="s">
        <v>8317</v>
      </c>
      <c r="R3185" t="s">
        <v>8318</v>
      </c>
      <c r="S3185" s="11">
        <f t="shared" si="198"/>
        <v>41491.79478009259</v>
      </c>
      <c r="T3185" s="11">
        <f t="shared" si="199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7">
        <f t="shared" si="196"/>
        <v>1.0720930232558139</v>
      </c>
      <c r="P3186" s="9">
        <f t="shared" si="197"/>
        <v>100.21739130434783</v>
      </c>
      <c r="Q3186" t="s">
        <v>8317</v>
      </c>
      <c r="R3186" t="s">
        <v>8318</v>
      </c>
      <c r="S3186" s="11">
        <f t="shared" si="198"/>
        <v>41791.993414351848</v>
      </c>
      <c r="T3186" s="11">
        <f t="shared" si="199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6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7">
        <f t="shared" si="196"/>
        <v>1</v>
      </c>
      <c r="P3187" s="9">
        <f t="shared" si="197"/>
        <v>41.666666666666664</v>
      </c>
      <c r="Q3187" t="s">
        <v>8317</v>
      </c>
      <c r="R3187" t="s">
        <v>8318</v>
      </c>
      <c r="S3187" s="11">
        <f t="shared" si="198"/>
        <v>41829.977326388893</v>
      </c>
      <c r="T3187" s="11">
        <f t="shared" si="199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6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7">
        <f t="shared" si="196"/>
        <v>1.0218750000000001</v>
      </c>
      <c r="P3188" s="9">
        <f t="shared" si="197"/>
        <v>46.714285714285715</v>
      </c>
      <c r="Q3188" t="s">
        <v>8317</v>
      </c>
      <c r="R3188" t="s">
        <v>8318</v>
      </c>
      <c r="S3188" s="11">
        <f t="shared" si="198"/>
        <v>41868.924050925925</v>
      </c>
      <c r="T3188" s="11">
        <f t="shared" si="199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6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7">
        <f t="shared" si="196"/>
        <v>1.1629333333333334</v>
      </c>
      <c r="P3189" s="9">
        <f t="shared" si="197"/>
        <v>71.491803278688522</v>
      </c>
      <c r="Q3189" t="s">
        <v>8317</v>
      </c>
      <c r="R3189" t="s">
        <v>8318</v>
      </c>
      <c r="S3189" s="11">
        <f t="shared" si="198"/>
        <v>41835.666354166664</v>
      </c>
      <c r="T3189" s="11">
        <f t="shared" si="199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6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7">
        <f t="shared" si="196"/>
        <v>0.65</v>
      </c>
      <c r="P3190" s="9">
        <f t="shared" si="197"/>
        <v>14.444444444444445</v>
      </c>
      <c r="Q3190" t="s">
        <v>8317</v>
      </c>
      <c r="R3190" t="s">
        <v>8359</v>
      </c>
      <c r="S3190" s="11">
        <f t="shared" si="198"/>
        <v>42144.415532407409</v>
      </c>
      <c r="T3190" s="11">
        <f t="shared" si="199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6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7">
        <f t="shared" si="196"/>
        <v>0.12327272727272727</v>
      </c>
      <c r="P3191" s="9">
        <f t="shared" si="197"/>
        <v>356.84210526315792</v>
      </c>
      <c r="Q3191" t="s">
        <v>8317</v>
      </c>
      <c r="R3191" t="s">
        <v>8359</v>
      </c>
      <c r="S3191" s="11">
        <f t="shared" si="198"/>
        <v>42118.346435185187</v>
      </c>
      <c r="T3191" s="11">
        <f t="shared" si="199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6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7">
        <f t="shared" si="196"/>
        <v>0</v>
      </c>
      <c r="P3192" s="9" t="e">
        <f t="shared" si="197"/>
        <v>#DIV/0!</v>
      </c>
      <c r="Q3192" t="s">
        <v>8317</v>
      </c>
      <c r="R3192" t="s">
        <v>8359</v>
      </c>
      <c r="S3192" s="11">
        <f t="shared" si="198"/>
        <v>42683.151331018518</v>
      </c>
      <c r="T3192" s="11">
        <f t="shared" si="199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6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7">
        <f t="shared" si="196"/>
        <v>4.0266666666666666E-2</v>
      </c>
      <c r="P3193" s="9">
        <f t="shared" si="197"/>
        <v>37.75</v>
      </c>
      <c r="Q3193" t="s">
        <v>8317</v>
      </c>
      <c r="R3193" t="s">
        <v>8359</v>
      </c>
      <c r="S3193" s="11">
        <f t="shared" si="198"/>
        <v>42538.755428240736</v>
      </c>
      <c r="T3193" s="11">
        <f t="shared" si="199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6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7">
        <f t="shared" si="196"/>
        <v>1.0200000000000001E-2</v>
      </c>
      <c r="P3194" s="9">
        <f t="shared" si="197"/>
        <v>12.75</v>
      </c>
      <c r="Q3194" t="s">
        <v>8317</v>
      </c>
      <c r="R3194" t="s">
        <v>8359</v>
      </c>
      <c r="S3194" s="11">
        <f t="shared" si="198"/>
        <v>42018.94049768518</v>
      </c>
      <c r="T3194" s="11">
        <f t="shared" si="199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6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7">
        <f t="shared" si="196"/>
        <v>0.1174</v>
      </c>
      <c r="P3195" s="9">
        <f t="shared" si="197"/>
        <v>24.458333333333332</v>
      </c>
      <c r="Q3195" t="s">
        <v>8317</v>
      </c>
      <c r="R3195" t="s">
        <v>8359</v>
      </c>
      <c r="S3195" s="11">
        <f t="shared" si="198"/>
        <v>42010.968240740738</v>
      </c>
      <c r="T3195" s="11">
        <f t="shared" si="199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7">
        <f t="shared" si="196"/>
        <v>0</v>
      </c>
      <c r="P3196" s="9" t="e">
        <f t="shared" si="197"/>
        <v>#DIV/0!</v>
      </c>
      <c r="Q3196" t="s">
        <v>8317</v>
      </c>
      <c r="R3196" t="s">
        <v>8359</v>
      </c>
      <c r="S3196" s="11">
        <f t="shared" si="198"/>
        <v>42182.062476851846</v>
      </c>
      <c r="T3196" s="11">
        <f t="shared" si="199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6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7">
        <f t="shared" si="196"/>
        <v>0.59142857142857141</v>
      </c>
      <c r="P3197" s="9">
        <f t="shared" si="197"/>
        <v>53.07692307692308</v>
      </c>
      <c r="Q3197" t="s">
        <v>8317</v>
      </c>
      <c r="R3197" t="s">
        <v>8359</v>
      </c>
      <c r="S3197" s="11">
        <f t="shared" si="198"/>
        <v>42017.594236111108</v>
      </c>
      <c r="T3197" s="11">
        <f t="shared" si="199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6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7">
        <f t="shared" si="196"/>
        <v>5.9999999999999995E-4</v>
      </c>
      <c r="P3198" s="9">
        <f t="shared" si="197"/>
        <v>300</v>
      </c>
      <c r="Q3198" t="s">
        <v>8317</v>
      </c>
      <c r="R3198" t="s">
        <v>8359</v>
      </c>
      <c r="S3198" s="11">
        <f t="shared" si="198"/>
        <v>42157.598090277781</v>
      </c>
      <c r="T3198" s="11">
        <f t="shared" si="199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6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7">
        <f t="shared" si="196"/>
        <v>0.1145</v>
      </c>
      <c r="P3199" s="9">
        <f t="shared" si="197"/>
        <v>286.25</v>
      </c>
      <c r="Q3199" t="s">
        <v>8317</v>
      </c>
      <c r="R3199" t="s">
        <v>8359</v>
      </c>
      <c r="S3199" s="11">
        <f t="shared" si="198"/>
        <v>42009.493263888886</v>
      </c>
      <c r="T3199" s="11">
        <f t="shared" si="199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6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7">
        <f t="shared" si="196"/>
        <v>3.6666666666666666E-3</v>
      </c>
      <c r="P3200" s="9">
        <f t="shared" si="197"/>
        <v>36.666666666666664</v>
      </c>
      <c r="Q3200" t="s">
        <v>8317</v>
      </c>
      <c r="R3200" t="s">
        <v>8359</v>
      </c>
      <c r="S3200" s="11">
        <f t="shared" si="198"/>
        <v>42013.424502314811</v>
      </c>
      <c r="T3200" s="11">
        <f t="shared" si="199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6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7">
        <f t="shared" si="196"/>
        <v>0.52159999999999995</v>
      </c>
      <c r="P3201" s="9">
        <f t="shared" si="197"/>
        <v>49.20754716981132</v>
      </c>
      <c r="Q3201" t="s">
        <v>8317</v>
      </c>
      <c r="R3201" t="s">
        <v>8359</v>
      </c>
      <c r="S3201" s="11">
        <f t="shared" si="198"/>
        <v>41858.761782407404</v>
      </c>
      <c r="T3201" s="11">
        <f t="shared" si="199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6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7">
        <f t="shared" si="196"/>
        <v>2.0000000000000002E-5</v>
      </c>
      <c r="P3202" s="9">
        <f t="shared" si="197"/>
        <v>1</v>
      </c>
      <c r="Q3202" t="s">
        <v>8317</v>
      </c>
      <c r="R3202" t="s">
        <v>8359</v>
      </c>
      <c r="S3202" s="11">
        <f t="shared" si="198"/>
        <v>42460.320613425924</v>
      </c>
      <c r="T3202" s="11">
        <f t="shared" si="199"/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6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7">
        <f t="shared" ref="O3203:O3266" si="200">E3203/D3203</f>
        <v>1.2500000000000001E-2</v>
      </c>
      <c r="P3203" s="9">
        <f t="shared" ref="P3203:P3266" si="201">E3203/L3203</f>
        <v>12.5</v>
      </c>
      <c r="Q3203" t="s">
        <v>8317</v>
      </c>
      <c r="R3203" t="s">
        <v>8359</v>
      </c>
      <c r="S3203" s="11">
        <f t="shared" ref="S3203:S3266" si="202">(((J3203/60)/60)/24)+DATE(1970,1,1)</f>
        <v>41861.767094907409</v>
      </c>
      <c r="T3203" s="11">
        <f t="shared" ref="T3203:T3266" si="203">(((I3203/60)/60)/24)+DATE(1970,1,1)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6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7">
        <f t="shared" si="200"/>
        <v>0.54520000000000002</v>
      </c>
      <c r="P3204" s="9">
        <f t="shared" si="201"/>
        <v>109.04</v>
      </c>
      <c r="Q3204" t="s">
        <v>8317</v>
      </c>
      <c r="R3204" t="s">
        <v>8359</v>
      </c>
      <c r="S3204" s="11">
        <f t="shared" si="202"/>
        <v>42293.853541666671</v>
      </c>
      <c r="T3204" s="11">
        <f t="shared" si="203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6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7">
        <f t="shared" si="200"/>
        <v>0.25</v>
      </c>
      <c r="P3205" s="9">
        <f t="shared" si="201"/>
        <v>41.666666666666664</v>
      </c>
      <c r="Q3205" t="s">
        <v>8317</v>
      </c>
      <c r="R3205" t="s">
        <v>8359</v>
      </c>
      <c r="S3205" s="11">
        <f t="shared" si="202"/>
        <v>42242.988680555558</v>
      </c>
      <c r="T3205" s="11">
        <f t="shared" si="203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7">
        <f t="shared" si="200"/>
        <v>0</v>
      </c>
      <c r="P3206" s="9" t="e">
        <f t="shared" si="201"/>
        <v>#DIV/0!</v>
      </c>
      <c r="Q3206" t="s">
        <v>8317</v>
      </c>
      <c r="R3206" t="s">
        <v>8359</v>
      </c>
      <c r="S3206" s="11">
        <f t="shared" si="202"/>
        <v>42172.686099537037</v>
      </c>
      <c r="T3206" s="11">
        <f t="shared" si="203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6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7">
        <f t="shared" si="200"/>
        <v>3.4125000000000003E-2</v>
      </c>
      <c r="P3207" s="9">
        <f t="shared" si="201"/>
        <v>22.75</v>
      </c>
      <c r="Q3207" t="s">
        <v>8317</v>
      </c>
      <c r="R3207" t="s">
        <v>8359</v>
      </c>
      <c r="S3207" s="11">
        <f t="shared" si="202"/>
        <v>42095.374675925923</v>
      </c>
      <c r="T3207" s="11">
        <f t="shared" si="203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6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7">
        <f t="shared" si="200"/>
        <v>0</v>
      </c>
      <c r="P3208" s="9" t="e">
        <f t="shared" si="201"/>
        <v>#DIV/0!</v>
      </c>
      <c r="Q3208" t="s">
        <v>8317</v>
      </c>
      <c r="R3208" t="s">
        <v>8359</v>
      </c>
      <c r="S3208" s="11">
        <f t="shared" si="202"/>
        <v>42236.276053240741</v>
      </c>
      <c r="T3208" s="11">
        <f t="shared" si="203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6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7">
        <f t="shared" si="200"/>
        <v>0.46363636363636362</v>
      </c>
      <c r="P3209" s="9">
        <f t="shared" si="201"/>
        <v>70.833333333333329</v>
      </c>
      <c r="Q3209" t="s">
        <v>8317</v>
      </c>
      <c r="R3209" t="s">
        <v>8359</v>
      </c>
      <c r="S3209" s="11">
        <f t="shared" si="202"/>
        <v>42057.277858796297</v>
      </c>
      <c r="T3209" s="11">
        <f t="shared" si="203"/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6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7">
        <f t="shared" si="200"/>
        <v>1.0349999999999999</v>
      </c>
      <c r="P3210" s="9">
        <f t="shared" si="201"/>
        <v>63.109756097560975</v>
      </c>
      <c r="Q3210" t="s">
        <v>8317</v>
      </c>
      <c r="R3210" t="s">
        <v>8318</v>
      </c>
      <c r="S3210" s="11">
        <f t="shared" si="202"/>
        <v>41827.605057870373</v>
      </c>
      <c r="T3210" s="11">
        <f t="shared" si="203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6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7">
        <f t="shared" si="200"/>
        <v>1.1932315789473684</v>
      </c>
      <c r="P3211" s="9">
        <f t="shared" si="201"/>
        <v>50.157964601769912</v>
      </c>
      <c r="Q3211" t="s">
        <v>8317</v>
      </c>
      <c r="R3211" t="s">
        <v>8318</v>
      </c>
      <c r="S3211" s="11">
        <f t="shared" si="202"/>
        <v>41778.637245370373</v>
      </c>
      <c r="T3211" s="11">
        <f t="shared" si="203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6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7">
        <f t="shared" si="200"/>
        <v>1.2576666666666667</v>
      </c>
      <c r="P3212" s="9">
        <f t="shared" si="201"/>
        <v>62.883333333333333</v>
      </c>
      <c r="Q3212" t="s">
        <v>8317</v>
      </c>
      <c r="R3212" t="s">
        <v>8318</v>
      </c>
      <c r="S3212" s="11">
        <f t="shared" si="202"/>
        <v>41013.936562499999</v>
      </c>
      <c r="T3212" s="11">
        <f t="shared" si="203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6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7">
        <f t="shared" si="200"/>
        <v>1.1974347826086957</v>
      </c>
      <c r="P3213" s="9">
        <f t="shared" si="201"/>
        <v>85.531055900621112</v>
      </c>
      <c r="Q3213" t="s">
        <v>8317</v>
      </c>
      <c r="R3213" t="s">
        <v>8318</v>
      </c>
      <c r="S3213" s="11">
        <f t="shared" si="202"/>
        <v>41834.586574074077</v>
      </c>
      <c r="T3213" s="11">
        <f t="shared" si="203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6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7">
        <f t="shared" si="200"/>
        <v>1.2625</v>
      </c>
      <c r="P3214" s="9">
        <f t="shared" si="201"/>
        <v>53.723404255319146</v>
      </c>
      <c r="Q3214" t="s">
        <v>8317</v>
      </c>
      <c r="R3214" t="s">
        <v>8318</v>
      </c>
      <c r="S3214" s="11">
        <f t="shared" si="202"/>
        <v>41829.795729166668</v>
      </c>
      <c r="T3214" s="11">
        <f t="shared" si="203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6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7">
        <f t="shared" si="200"/>
        <v>1.0011666666666668</v>
      </c>
      <c r="P3215" s="9">
        <f t="shared" si="201"/>
        <v>127.80851063829788</v>
      </c>
      <c r="Q3215" t="s">
        <v>8317</v>
      </c>
      <c r="R3215" t="s">
        <v>8318</v>
      </c>
      <c r="S3215" s="11">
        <f t="shared" si="202"/>
        <v>42171.763414351852</v>
      </c>
      <c r="T3215" s="11">
        <f t="shared" si="203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7">
        <f t="shared" si="200"/>
        <v>1.0213333333333334</v>
      </c>
      <c r="P3216" s="9">
        <f t="shared" si="201"/>
        <v>106.57391304347826</v>
      </c>
      <c r="Q3216" t="s">
        <v>8317</v>
      </c>
      <c r="R3216" t="s">
        <v>8318</v>
      </c>
      <c r="S3216" s="11">
        <f t="shared" si="202"/>
        <v>42337.792511574073</v>
      </c>
      <c r="T3216" s="11">
        <f t="shared" si="203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6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7">
        <f t="shared" si="200"/>
        <v>1.0035142857142858</v>
      </c>
      <c r="P3217" s="9">
        <f t="shared" si="201"/>
        <v>262.11194029850748</v>
      </c>
      <c r="Q3217" t="s">
        <v>8317</v>
      </c>
      <c r="R3217" t="s">
        <v>8318</v>
      </c>
      <c r="S3217" s="11">
        <f t="shared" si="202"/>
        <v>42219.665173611109</v>
      </c>
      <c r="T3217" s="11">
        <f t="shared" si="203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6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7">
        <f t="shared" si="200"/>
        <v>1.0004999999999999</v>
      </c>
      <c r="P3218" s="9">
        <f t="shared" si="201"/>
        <v>57.171428571428571</v>
      </c>
      <c r="Q3218" t="s">
        <v>8317</v>
      </c>
      <c r="R3218" t="s">
        <v>8318</v>
      </c>
      <c r="S3218" s="11">
        <f t="shared" si="202"/>
        <v>42165.462627314817</v>
      </c>
      <c r="T3218" s="11">
        <f t="shared" si="203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6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7">
        <f t="shared" si="200"/>
        <v>1.1602222222222223</v>
      </c>
      <c r="P3219" s="9">
        <f t="shared" si="201"/>
        <v>50.20192307692308</v>
      </c>
      <c r="Q3219" t="s">
        <v>8317</v>
      </c>
      <c r="R3219" t="s">
        <v>8318</v>
      </c>
      <c r="S3219" s="11">
        <f t="shared" si="202"/>
        <v>42648.546111111107</v>
      </c>
      <c r="T3219" s="11">
        <f t="shared" si="203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6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7">
        <f t="shared" si="200"/>
        <v>1.0209999999999999</v>
      </c>
      <c r="P3220" s="9">
        <f t="shared" si="201"/>
        <v>66.586956521739125</v>
      </c>
      <c r="Q3220" t="s">
        <v>8317</v>
      </c>
      <c r="R3220" t="s">
        <v>8318</v>
      </c>
      <c r="S3220" s="11">
        <f t="shared" si="202"/>
        <v>41971.002152777779</v>
      </c>
      <c r="T3220" s="11">
        <f t="shared" si="203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6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7">
        <f t="shared" si="200"/>
        <v>1.0011000000000001</v>
      </c>
      <c r="P3221" s="9">
        <f t="shared" si="201"/>
        <v>168.25210084033614</v>
      </c>
      <c r="Q3221" t="s">
        <v>8317</v>
      </c>
      <c r="R3221" t="s">
        <v>8318</v>
      </c>
      <c r="S3221" s="11">
        <f t="shared" si="202"/>
        <v>42050.983182870375</v>
      </c>
      <c r="T3221" s="11">
        <f t="shared" si="203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6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7">
        <f t="shared" si="200"/>
        <v>1.0084</v>
      </c>
      <c r="P3222" s="9">
        <f t="shared" si="201"/>
        <v>256.37288135593218</v>
      </c>
      <c r="Q3222" t="s">
        <v>8317</v>
      </c>
      <c r="R3222" t="s">
        <v>8318</v>
      </c>
      <c r="S3222" s="11">
        <f t="shared" si="202"/>
        <v>42772.833379629628</v>
      </c>
      <c r="T3222" s="11">
        <f t="shared" si="203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6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7">
        <f t="shared" si="200"/>
        <v>1.0342499999999999</v>
      </c>
      <c r="P3223" s="9">
        <f t="shared" si="201"/>
        <v>36.610619469026545</v>
      </c>
      <c r="Q3223" t="s">
        <v>8317</v>
      </c>
      <c r="R3223" t="s">
        <v>8318</v>
      </c>
      <c r="S3223" s="11">
        <f t="shared" si="202"/>
        <v>42155.696793981479</v>
      </c>
      <c r="T3223" s="11">
        <f t="shared" si="203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6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7">
        <f t="shared" si="200"/>
        <v>1.248</v>
      </c>
      <c r="P3224" s="9">
        <f t="shared" si="201"/>
        <v>37.142857142857146</v>
      </c>
      <c r="Q3224" t="s">
        <v>8317</v>
      </c>
      <c r="R3224" t="s">
        <v>8318</v>
      </c>
      <c r="S3224" s="11">
        <f t="shared" si="202"/>
        <v>42270.582141203704</v>
      </c>
      <c r="T3224" s="11">
        <f t="shared" si="203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6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7">
        <f t="shared" si="200"/>
        <v>1.0951612903225807</v>
      </c>
      <c r="P3225" s="9">
        <f t="shared" si="201"/>
        <v>45.878378378378379</v>
      </c>
      <c r="Q3225" t="s">
        <v>8317</v>
      </c>
      <c r="R3225" t="s">
        <v>8318</v>
      </c>
      <c r="S3225" s="11">
        <f t="shared" si="202"/>
        <v>42206.835370370376</v>
      </c>
      <c r="T3225" s="11">
        <f t="shared" si="203"/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7">
        <f t="shared" si="200"/>
        <v>1.0203333333333333</v>
      </c>
      <c r="P3226" s="9">
        <f t="shared" si="201"/>
        <v>141.71296296296296</v>
      </c>
      <c r="Q3226" t="s">
        <v>8317</v>
      </c>
      <c r="R3226" t="s">
        <v>8318</v>
      </c>
      <c r="S3226" s="11">
        <f t="shared" si="202"/>
        <v>42697.850844907407</v>
      </c>
      <c r="T3226" s="11">
        <f t="shared" si="203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6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7">
        <f t="shared" si="200"/>
        <v>1.0235000000000001</v>
      </c>
      <c r="P3227" s="9">
        <f t="shared" si="201"/>
        <v>52.487179487179489</v>
      </c>
      <c r="Q3227" t="s">
        <v>8317</v>
      </c>
      <c r="R3227" t="s">
        <v>8318</v>
      </c>
      <c r="S3227" s="11">
        <f t="shared" si="202"/>
        <v>42503.559467592597</v>
      </c>
      <c r="T3227" s="11">
        <f t="shared" si="203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6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7">
        <f t="shared" si="200"/>
        <v>1.0416666666666667</v>
      </c>
      <c r="P3228" s="9">
        <f t="shared" si="201"/>
        <v>59.523809523809526</v>
      </c>
      <c r="Q3228" t="s">
        <v>8317</v>
      </c>
      <c r="R3228" t="s">
        <v>8318</v>
      </c>
      <c r="S3228" s="11">
        <f t="shared" si="202"/>
        <v>42277.583472222221</v>
      </c>
      <c r="T3228" s="11">
        <f t="shared" si="203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6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7">
        <f t="shared" si="200"/>
        <v>1.25</v>
      </c>
      <c r="P3229" s="9">
        <f t="shared" si="201"/>
        <v>50</v>
      </c>
      <c r="Q3229" t="s">
        <v>8317</v>
      </c>
      <c r="R3229" t="s">
        <v>8318</v>
      </c>
      <c r="S3229" s="11">
        <f t="shared" si="202"/>
        <v>42722.882361111115</v>
      </c>
      <c r="T3229" s="11">
        <f t="shared" si="203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6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7">
        <f t="shared" si="200"/>
        <v>1.0234285714285714</v>
      </c>
      <c r="P3230" s="9">
        <f t="shared" si="201"/>
        <v>193.62162162162161</v>
      </c>
      <c r="Q3230" t="s">
        <v>8317</v>
      </c>
      <c r="R3230" t="s">
        <v>8318</v>
      </c>
      <c r="S3230" s="11">
        <f t="shared" si="202"/>
        <v>42323.70930555556</v>
      </c>
      <c r="T3230" s="11">
        <f t="shared" si="203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6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7">
        <f t="shared" si="200"/>
        <v>1.0786500000000001</v>
      </c>
      <c r="P3231" s="9">
        <f t="shared" si="201"/>
        <v>106.79702970297029</v>
      </c>
      <c r="Q3231" t="s">
        <v>8317</v>
      </c>
      <c r="R3231" t="s">
        <v>8318</v>
      </c>
      <c r="S3231" s="11">
        <f t="shared" si="202"/>
        <v>41933.291643518518</v>
      </c>
      <c r="T3231" s="11">
        <f t="shared" si="203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6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7">
        <f t="shared" si="200"/>
        <v>1.0988461538461538</v>
      </c>
      <c r="P3232" s="9">
        <f t="shared" si="201"/>
        <v>77.21621621621621</v>
      </c>
      <c r="Q3232" t="s">
        <v>8317</v>
      </c>
      <c r="R3232" t="s">
        <v>8318</v>
      </c>
      <c r="S3232" s="11">
        <f t="shared" si="202"/>
        <v>41898.168125000004</v>
      </c>
      <c r="T3232" s="11">
        <f t="shared" si="203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6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7">
        <f t="shared" si="200"/>
        <v>1.61</v>
      </c>
      <c r="P3233" s="9">
        <f t="shared" si="201"/>
        <v>57.5</v>
      </c>
      <c r="Q3233" t="s">
        <v>8317</v>
      </c>
      <c r="R3233" t="s">
        <v>8318</v>
      </c>
      <c r="S3233" s="11">
        <f t="shared" si="202"/>
        <v>42446.943831018521</v>
      </c>
      <c r="T3233" s="11">
        <f t="shared" si="203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6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7">
        <f t="shared" si="200"/>
        <v>1.3120000000000001</v>
      </c>
      <c r="P3234" s="9">
        <f t="shared" si="201"/>
        <v>50.46153846153846</v>
      </c>
      <c r="Q3234" t="s">
        <v>8317</v>
      </c>
      <c r="R3234" t="s">
        <v>8318</v>
      </c>
      <c r="S3234" s="11">
        <f t="shared" si="202"/>
        <v>42463.81385416667</v>
      </c>
      <c r="T3234" s="11">
        <f t="shared" si="203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6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7">
        <f t="shared" si="200"/>
        <v>1.1879999999999999</v>
      </c>
      <c r="P3235" s="9">
        <f t="shared" si="201"/>
        <v>97.377049180327873</v>
      </c>
      <c r="Q3235" t="s">
        <v>8317</v>
      </c>
      <c r="R3235" t="s">
        <v>8318</v>
      </c>
      <c r="S3235" s="11">
        <f t="shared" si="202"/>
        <v>42766.805034722223</v>
      </c>
      <c r="T3235" s="11">
        <f t="shared" si="203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7">
        <f t="shared" si="200"/>
        <v>1.0039275000000001</v>
      </c>
      <c r="P3236" s="9">
        <f t="shared" si="201"/>
        <v>34.91921739130435</v>
      </c>
      <c r="Q3236" t="s">
        <v>8317</v>
      </c>
      <c r="R3236" t="s">
        <v>8318</v>
      </c>
      <c r="S3236" s="11">
        <f t="shared" si="202"/>
        <v>42734.789444444439</v>
      </c>
      <c r="T3236" s="11">
        <f t="shared" si="203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6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7">
        <f t="shared" si="200"/>
        <v>1.0320666666666667</v>
      </c>
      <c r="P3237" s="9">
        <f t="shared" si="201"/>
        <v>85.530386740331494</v>
      </c>
      <c r="Q3237" t="s">
        <v>8317</v>
      </c>
      <c r="R3237" t="s">
        <v>8318</v>
      </c>
      <c r="S3237" s="11">
        <f t="shared" si="202"/>
        <v>42522.347812499997</v>
      </c>
      <c r="T3237" s="11">
        <f t="shared" si="203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6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7">
        <f t="shared" si="200"/>
        <v>1.006</v>
      </c>
      <c r="P3238" s="9">
        <f t="shared" si="201"/>
        <v>182.90909090909091</v>
      </c>
      <c r="Q3238" t="s">
        <v>8317</v>
      </c>
      <c r="R3238" t="s">
        <v>8318</v>
      </c>
      <c r="S3238" s="11">
        <f t="shared" si="202"/>
        <v>42702.917048611111</v>
      </c>
      <c r="T3238" s="11">
        <f t="shared" si="203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6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7">
        <f t="shared" si="200"/>
        <v>1.0078754285714286</v>
      </c>
      <c r="P3239" s="9">
        <f t="shared" si="201"/>
        <v>131.13620817843866</v>
      </c>
      <c r="Q3239" t="s">
        <v>8317</v>
      </c>
      <c r="R3239" t="s">
        <v>8318</v>
      </c>
      <c r="S3239" s="11">
        <f t="shared" si="202"/>
        <v>42252.474351851852</v>
      </c>
      <c r="T3239" s="11">
        <f t="shared" si="203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6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7">
        <f t="shared" si="200"/>
        <v>1.1232142857142857</v>
      </c>
      <c r="P3240" s="9">
        <f t="shared" si="201"/>
        <v>39.810126582278478</v>
      </c>
      <c r="Q3240" t="s">
        <v>8317</v>
      </c>
      <c r="R3240" t="s">
        <v>8318</v>
      </c>
      <c r="S3240" s="11">
        <f t="shared" si="202"/>
        <v>42156.510393518518</v>
      </c>
      <c r="T3240" s="11">
        <f t="shared" si="203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6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7">
        <f t="shared" si="200"/>
        <v>1.0591914022517912</v>
      </c>
      <c r="P3241" s="9">
        <f t="shared" si="201"/>
        <v>59.701730769230764</v>
      </c>
      <c r="Q3241" t="s">
        <v>8317</v>
      </c>
      <c r="R3241" t="s">
        <v>8318</v>
      </c>
      <c r="S3241" s="11">
        <f t="shared" si="202"/>
        <v>42278.089039351849</v>
      </c>
      <c r="T3241" s="11">
        <f t="shared" si="203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6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7">
        <f t="shared" si="200"/>
        <v>1.0056666666666667</v>
      </c>
      <c r="P3242" s="9">
        <f t="shared" si="201"/>
        <v>88.735294117647058</v>
      </c>
      <c r="Q3242" t="s">
        <v>8317</v>
      </c>
      <c r="R3242" t="s">
        <v>8318</v>
      </c>
      <c r="S3242" s="11">
        <f t="shared" si="202"/>
        <v>42754.693842592591</v>
      </c>
      <c r="T3242" s="11">
        <f t="shared" si="203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6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7">
        <f t="shared" si="200"/>
        <v>1.1530588235294117</v>
      </c>
      <c r="P3243" s="9">
        <f t="shared" si="201"/>
        <v>58.688622754491021</v>
      </c>
      <c r="Q3243" t="s">
        <v>8317</v>
      </c>
      <c r="R3243" t="s">
        <v>8318</v>
      </c>
      <c r="S3243" s="11">
        <f t="shared" si="202"/>
        <v>41893.324884259258</v>
      </c>
      <c r="T3243" s="11">
        <f t="shared" si="203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6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7">
        <f t="shared" si="200"/>
        <v>1.273042</v>
      </c>
      <c r="P3244" s="9">
        <f t="shared" si="201"/>
        <v>69.56513661202186</v>
      </c>
      <c r="Q3244" t="s">
        <v>8317</v>
      </c>
      <c r="R3244" t="s">
        <v>8318</v>
      </c>
      <c r="S3244" s="11">
        <f t="shared" si="202"/>
        <v>41871.755694444444</v>
      </c>
      <c r="T3244" s="11">
        <f t="shared" si="203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6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7">
        <f t="shared" si="200"/>
        <v>1.028375</v>
      </c>
      <c r="P3245" s="9">
        <f t="shared" si="201"/>
        <v>115.87323943661971</v>
      </c>
      <c r="Q3245" t="s">
        <v>8317</v>
      </c>
      <c r="R3245" t="s">
        <v>8318</v>
      </c>
      <c r="S3245" s="11">
        <f t="shared" si="202"/>
        <v>42262.096782407403</v>
      </c>
      <c r="T3245" s="11">
        <f t="shared" si="203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7">
        <f t="shared" si="200"/>
        <v>1.0293749999999999</v>
      </c>
      <c r="P3246" s="9">
        <f t="shared" si="201"/>
        <v>23.869565217391305</v>
      </c>
      <c r="Q3246" t="s">
        <v>8317</v>
      </c>
      <c r="R3246" t="s">
        <v>8318</v>
      </c>
      <c r="S3246" s="11">
        <f t="shared" si="202"/>
        <v>42675.694236111114</v>
      </c>
      <c r="T3246" s="11">
        <f t="shared" si="203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6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7">
        <f t="shared" si="200"/>
        <v>1.043047619047619</v>
      </c>
      <c r="P3247" s="9">
        <f t="shared" si="201"/>
        <v>81.125925925925927</v>
      </c>
      <c r="Q3247" t="s">
        <v>8317</v>
      </c>
      <c r="R3247" t="s">
        <v>8318</v>
      </c>
      <c r="S3247" s="11">
        <f t="shared" si="202"/>
        <v>42135.60020833333</v>
      </c>
      <c r="T3247" s="11">
        <f t="shared" si="203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6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7">
        <f t="shared" si="200"/>
        <v>1.1122000000000001</v>
      </c>
      <c r="P3248" s="9">
        <f t="shared" si="201"/>
        <v>57.626943005181346</v>
      </c>
      <c r="Q3248" t="s">
        <v>8317</v>
      </c>
      <c r="R3248" t="s">
        <v>8318</v>
      </c>
      <c r="S3248" s="11">
        <f t="shared" si="202"/>
        <v>42230.472222222219</v>
      </c>
      <c r="T3248" s="11">
        <f t="shared" si="203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6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7">
        <f t="shared" si="200"/>
        <v>1.0586</v>
      </c>
      <c r="P3249" s="9">
        <f t="shared" si="201"/>
        <v>46.429824561403507</v>
      </c>
      <c r="Q3249" t="s">
        <v>8317</v>
      </c>
      <c r="R3249" t="s">
        <v>8318</v>
      </c>
      <c r="S3249" s="11">
        <f t="shared" si="202"/>
        <v>42167.434166666666</v>
      </c>
      <c r="T3249" s="11">
        <f t="shared" si="203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6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7">
        <f t="shared" si="200"/>
        <v>1.0079166666666666</v>
      </c>
      <c r="P3250" s="9">
        <f t="shared" si="201"/>
        <v>60.475000000000001</v>
      </c>
      <c r="Q3250" t="s">
        <v>8317</v>
      </c>
      <c r="R3250" t="s">
        <v>8318</v>
      </c>
      <c r="S3250" s="11">
        <f t="shared" si="202"/>
        <v>42068.888391203705</v>
      </c>
      <c r="T3250" s="11">
        <f t="shared" si="203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6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7">
        <f t="shared" si="200"/>
        <v>1.0492727272727274</v>
      </c>
      <c r="P3251" s="9">
        <f t="shared" si="201"/>
        <v>65.579545454545453</v>
      </c>
      <c r="Q3251" t="s">
        <v>8317</v>
      </c>
      <c r="R3251" t="s">
        <v>8318</v>
      </c>
      <c r="S3251" s="11">
        <f t="shared" si="202"/>
        <v>42145.746689814812</v>
      </c>
      <c r="T3251" s="11">
        <f t="shared" si="203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6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7">
        <f t="shared" si="200"/>
        <v>1.01552</v>
      </c>
      <c r="P3252" s="9">
        <f t="shared" si="201"/>
        <v>119.1924882629108</v>
      </c>
      <c r="Q3252" t="s">
        <v>8317</v>
      </c>
      <c r="R3252" t="s">
        <v>8318</v>
      </c>
      <c r="S3252" s="11">
        <f t="shared" si="202"/>
        <v>41918.742175925923</v>
      </c>
      <c r="T3252" s="11">
        <f t="shared" si="203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6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7">
        <f t="shared" si="200"/>
        <v>1.1073333333333333</v>
      </c>
      <c r="P3253" s="9">
        <f t="shared" si="201"/>
        <v>83.05</v>
      </c>
      <c r="Q3253" t="s">
        <v>8317</v>
      </c>
      <c r="R3253" t="s">
        <v>8318</v>
      </c>
      <c r="S3253" s="11">
        <f t="shared" si="202"/>
        <v>42146.731087962966</v>
      </c>
      <c r="T3253" s="11">
        <f t="shared" si="203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6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7">
        <f t="shared" si="200"/>
        <v>1.2782222222222221</v>
      </c>
      <c r="P3254" s="9">
        <f t="shared" si="201"/>
        <v>57.52</v>
      </c>
      <c r="Q3254" t="s">
        <v>8317</v>
      </c>
      <c r="R3254" t="s">
        <v>8318</v>
      </c>
      <c r="S3254" s="11">
        <f t="shared" si="202"/>
        <v>42590.472685185188</v>
      </c>
      <c r="T3254" s="11">
        <f t="shared" si="203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6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7">
        <f t="shared" si="200"/>
        <v>1.0182500000000001</v>
      </c>
      <c r="P3255" s="9">
        <f t="shared" si="201"/>
        <v>177.08695652173913</v>
      </c>
      <c r="Q3255" t="s">
        <v>8317</v>
      </c>
      <c r="R3255" t="s">
        <v>8318</v>
      </c>
      <c r="S3255" s="11">
        <f t="shared" si="202"/>
        <v>42602.576712962968</v>
      </c>
      <c r="T3255" s="11">
        <f t="shared" si="203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7">
        <f t="shared" si="200"/>
        <v>1.012576923076923</v>
      </c>
      <c r="P3256" s="9">
        <f t="shared" si="201"/>
        <v>70.771505376344081</v>
      </c>
      <c r="Q3256" t="s">
        <v>8317</v>
      </c>
      <c r="R3256" t="s">
        <v>8318</v>
      </c>
      <c r="S3256" s="11">
        <f t="shared" si="202"/>
        <v>42059.085752314815</v>
      </c>
      <c r="T3256" s="11">
        <f t="shared" si="203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6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7">
        <f t="shared" si="200"/>
        <v>1.75</v>
      </c>
      <c r="P3257" s="9">
        <f t="shared" si="201"/>
        <v>29.166666666666668</v>
      </c>
      <c r="Q3257" t="s">
        <v>8317</v>
      </c>
      <c r="R3257" t="s">
        <v>8318</v>
      </c>
      <c r="S3257" s="11">
        <f t="shared" si="202"/>
        <v>41889.768229166664</v>
      </c>
      <c r="T3257" s="11">
        <f t="shared" si="203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6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7">
        <f t="shared" si="200"/>
        <v>1.2806</v>
      </c>
      <c r="P3258" s="9">
        <f t="shared" si="201"/>
        <v>72.76136363636364</v>
      </c>
      <c r="Q3258" t="s">
        <v>8317</v>
      </c>
      <c r="R3258" t="s">
        <v>8318</v>
      </c>
      <c r="S3258" s="11">
        <f t="shared" si="202"/>
        <v>42144.573807870373</v>
      </c>
      <c r="T3258" s="11">
        <f t="shared" si="203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6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7">
        <f t="shared" si="200"/>
        <v>1.0629949999999999</v>
      </c>
      <c r="P3259" s="9">
        <f t="shared" si="201"/>
        <v>51.853414634146333</v>
      </c>
      <c r="Q3259" t="s">
        <v>8317</v>
      </c>
      <c r="R3259" t="s">
        <v>8318</v>
      </c>
      <c r="S3259" s="11">
        <f t="shared" si="202"/>
        <v>42758.559629629628</v>
      </c>
      <c r="T3259" s="11">
        <f t="shared" si="203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6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7">
        <f t="shared" si="200"/>
        <v>1.052142857142857</v>
      </c>
      <c r="P3260" s="9">
        <f t="shared" si="201"/>
        <v>98.2</v>
      </c>
      <c r="Q3260" t="s">
        <v>8317</v>
      </c>
      <c r="R3260" t="s">
        <v>8318</v>
      </c>
      <c r="S3260" s="11">
        <f t="shared" si="202"/>
        <v>41982.887280092589</v>
      </c>
      <c r="T3260" s="11">
        <f t="shared" si="203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6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7">
        <f t="shared" si="200"/>
        <v>1.0616782608695652</v>
      </c>
      <c r="P3261" s="9">
        <f t="shared" si="201"/>
        <v>251.7381443298969</v>
      </c>
      <c r="Q3261" t="s">
        <v>8317</v>
      </c>
      <c r="R3261" t="s">
        <v>8318</v>
      </c>
      <c r="S3261" s="11">
        <f t="shared" si="202"/>
        <v>42614.760937500003</v>
      </c>
      <c r="T3261" s="11">
        <f t="shared" si="203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6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7">
        <f t="shared" si="200"/>
        <v>1.0924</v>
      </c>
      <c r="P3262" s="9">
        <f t="shared" si="201"/>
        <v>74.821917808219183</v>
      </c>
      <c r="Q3262" t="s">
        <v>8317</v>
      </c>
      <c r="R3262" t="s">
        <v>8318</v>
      </c>
      <c r="S3262" s="11">
        <f t="shared" si="202"/>
        <v>42303.672662037032</v>
      </c>
      <c r="T3262" s="11">
        <f t="shared" si="203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6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7">
        <f t="shared" si="200"/>
        <v>1.0045454545454546</v>
      </c>
      <c r="P3263" s="9">
        <f t="shared" si="201"/>
        <v>67.65306122448979</v>
      </c>
      <c r="Q3263" t="s">
        <v>8317</v>
      </c>
      <c r="R3263" t="s">
        <v>8318</v>
      </c>
      <c r="S3263" s="11">
        <f t="shared" si="202"/>
        <v>42171.725416666668</v>
      </c>
      <c r="T3263" s="11">
        <f t="shared" si="203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6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7">
        <f t="shared" si="200"/>
        <v>1.0304098360655738</v>
      </c>
      <c r="P3264" s="9">
        <f t="shared" si="201"/>
        <v>93.81343283582089</v>
      </c>
      <c r="Q3264" t="s">
        <v>8317</v>
      </c>
      <c r="R3264" t="s">
        <v>8318</v>
      </c>
      <c r="S3264" s="11">
        <f t="shared" si="202"/>
        <v>41964.315532407403</v>
      </c>
      <c r="T3264" s="11">
        <f t="shared" si="203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6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7">
        <f t="shared" si="200"/>
        <v>1.121664</v>
      </c>
      <c r="P3265" s="9">
        <f t="shared" si="201"/>
        <v>41.237647058823526</v>
      </c>
      <c r="Q3265" t="s">
        <v>8317</v>
      </c>
      <c r="R3265" t="s">
        <v>8318</v>
      </c>
      <c r="S3265" s="11">
        <f t="shared" si="202"/>
        <v>42284.516064814816</v>
      </c>
      <c r="T3265" s="11">
        <f t="shared" si="203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7">
        <f t="shared" si="200"/>
        <v>1.03</v>
      </c>
      <c r="P3266" s="9">
        <f t="shared" si="201"/>
        <v>52.551020408163268</v>
      </c>
      <c r="Q3266" t="s">
        <v>8317</v>
      </c>
      <c r="R3266" t="s">
        <v>8318</v>
      </c>
      <c r="S3266" s="11">
        <f t="shared" si="202"/>
        <v>42016.800208333334</v>
      </c>
      <c r="T3266" s="11">
        <f t="shared" si="203"/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6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7">
        <f t="shared" ref="O3267:O3330" si="204">E3267/D3267</f>
        <v>1.64</v>
      </c>
      <c r="P3267" s="9">
        <f t="shared" ref="P3267:P3330" si="205">E3267/L3267</f>
        <v>70.285714285714292</v>
      </c>
      <c r="Q3267" t="s">
        <v>8317</v>
      </c>
      <c r="R3267" t="s">
        <v>8318</v>
      </c>
      <c r="S3267" s="11">
        <f t="shared" ref="S3267:S3330" si="206">(((J3267/60)/60)/24)+DATE(1970,1,1)</f>
        <v>42311.711979166663</v>
      </c>
      <c r="T3267" s="11">
        <f t="shared" ref="T3267:T3330" si="207">(((I3267/60)/60)/24)+DATE(1970,1,1)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6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7">
        <f t="shared" si="204"/>
        <v>1.3128333333333333</v>
      </c>
      <c r="P3268" s="9">
        <f t="shared" si="205"/>
        <v>48.325153374233132</v>
      </c>
      <c r="Q3268" t="s">
        <v>8317</v>
      </c>
      <c r="R3268" t="s">
        <v>8318</v>
      </c>
      <c r="S3268" s="11">
        <f t="shared" si="206"/>
        <v>42136.536134259266</v>
      </c>
      <c r="T3268" s="11">
        <f t="shared" si="207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6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7">
        <f t="shared" si="204"/>
        <v>1.0209999999999999</v>
      </c>
      <c r="P3269" s="9">
        <f t="shared" si="205"/>
        <v>53.177083333333336</v>
      </c>
      <c r="Q3269" t="s">
        <v>8317</v>
      </c>
      <c r="R3269" t="s">
        <v>8318</v>
      </c>
      <c r="S3269" s="11">
        <f t="shared" si="206"/>
        <v>42172.757638888885</v>
      </c>
      <c r="T3269" s="11">
        <f t="shared" si="207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6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7">
        <f t="shared" si="204"/>
        <v>1.28</v>
      </c>
      <c r="P3270" s="9">
        <f t="shared" si="205"/>
        <v>60.952380952380949</v>
      </c>
      <c r="Q3270" t="s">
        <v>8317</v>
      </c>
      <c r="R3270" t="s">
        <v>8318</v>
      </c>
      <c r="S3270" s="11">
        <f t="shared" si="206"/>
        <v>42590.90425925926</v>
      </c>
      <c r="T3270" s="11">
        <f t="shared" si="207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6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7">
        <f t="shared" si="204"/>
        <v>1.0149999999999999</v>
      </c>
      <c r="P3271" s="9">
        <f t="shared" si="205"/>
        <v>116</v>
      </c>
      <c r="Q3271" t="s">
        <v>8317</v>
      </c>
      <c r="R3271" t="s">
        <v>8318</v>
      </c>
      <c r="S3271" s="11">
        <f t="shared" si="206"/>
        <v>42137.395798611105</v>
      </c>
      <c r="T3271" s="11">
        <f t="shared" si="207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6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7">
        <f t="shared" si="204"/>
        <v>1.0166666666666666</v>
      </c>
      <c r="P3272" s="9">
        <f t="shared" si="205"/>
        <v>61</v>
      </c>
      <c r="Q3272" t="s">
        <v>8317</v>
      </c>
      <c r="R3272" t="s">
        <v>8318</v>
      </c>
      <c r="S3272" s="11">
        <f t="shared" si="206"/>
        <v>42167.533159722225</v>
      </c>
      <c r="T3272" s="11">
        <f t="shared" si="207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6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7">
        <f t="shared" si="204"/>
        <v>1.3</v>
      </c>
      <c r="P3273" s="9">
        <f t="shared" si="205"/>
        <v>38.235294117647058</v>
      </c>
      <c r="Q3273" t="s">
        <v>8317</v>
      </c>
      <c r="R3273" t="s">
        <v>8318</v>
      </c>
      <c r="S3273" s="11">
        <f t="shared" si="206"/>
        <v>41915.437210648146</v>
      </c>
      <c r="T3273" s="11">
        <f t="shared" si="207"/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6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7">
        <f t="shared" si="204"/>
        <v>1.5443</v>
      </c>
      <c r="P3274" s="9">
        <f t="shared" si="205"/>
        <v>106.50344827586207</v>
      </c>
      <c r="Q3274" t="s">
        <v>8317</v>
      </c>
      <c r="R3274" t="s">
        <v>8318</v>
      </c>
      <c r="S3274" s="11">
        <f t="shared" si="206"/>
        <v>42284.500104166669</v>
      </c>
      <c r="T3274" s="11">
        <f t="shared" si="207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6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7">
        <f t="shared" si="204"/>
        <v>1.0740000000000001</v>
      </c>
      <c r="P3275" s="9">
        <f t="shared" si="205"/>
        <v>204.57142857142858</v>
      </c>
      <c r="Q3275" t="s">
        <v>8317</v>
      </c>
      <c r="R3275" t="s">
        <v>8318</v>
      </c>
      <c r="S3275" s="11">
        <f t="shared" si="206"/>
        <v>42611.801412037035</v>
      </c>
      <c r="T3275" s="11">
        <f t="shared" si="207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7">
        <f t="shared" si="204"/>
        <v>1.0132258064516129</v>
      </c>
      <c r="P3276" s="9">
        <f t="shared" si="205"/>
        <v>54.912587412587413</v>
      </c>
      <c r="Q3276" t="s">
        <v>8317</v>
      </c>
      <c r="R3276" t="s">
        <v>8318</v>
      </c>
      <c r="S3276" s="11">
        <f t="shared" si="206"/>
        <v>42400.704537037032</v>
      </c>
      <c r="T3276" s="11">
        <f t="shared" si="207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6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7">
        <f t="shared" si="204"/>
        <v>1.0027777777777778</v>
      </c>
      <c r="P3277" s="9">
        <f t="shared" si="205"/>
        <v>150.41666666666666</v>
      </c>
      <c r="Q3277" t="s">
        <v>8317</v>
      </c>
      <c r="R3277" t="s">
        <v>8318</v>
      </c>
      <c r="S3277" s="11">
        <f t="shared" si="206"/>
        <v>42017.88045138889</v>
      </c>
      <c r="T3277" s="11">
        <f t="shared" si="207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6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7">
        <f t="shared" si="204"/>
        <v>1.1684444444444444</v>
      </c>
      <c r="P3278" s="9">
        <f t="shared" si="205"/>
        <v>52.58</v>
      </c>
      <c r="Q3278" t="s">
        <v>8317</v>
      </c>
      <c r="R3278" t="s">
        <v>8318</v>
      </c>
      <c r="S3278" s="11">
        <f t="shared" si="206"/>
        <v>42426.949988425928</v>
      </c>
      <c r="T3278" s="11">
        <f t="shared" si="207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6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7">
        <f t="shared" si="204"/>
        <v>1.0860000000000001</v>
      </c>
      <c r="P3279" s="9">
        <f t="shared" si="205"/>
        <v>54.3</v>
      </c>
      <c r="Q3279" t="s">
        <v>8317</v>
      </c>
      <c r="R3279" t="s">
        <v>8318</v>
      </c>
      <c r="S3279" s="11">
        <f t="shared" si="206"/>
        <v>41931.682939814818</v>
      </c>
      <c r="T3279" s="11">
        <f t="shared" si="207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6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7">
        <f t="shared" si="204"/>
        <v>1.034</v>
      </c>
      <c r="P3280" s="9">
        <f t="shared" si="205"/>
        <v>76.029411764705884</v>
      </c>
      <c r="Q3280" t="s">
        <v>8317</v>
      </c>
      <c r="R3280" t="s">
        <v>8318</v>
      </c>
      <c r="S3280" s="11">
        <f t="shared" si="206"/>
        <v>42124.848414351851</v>
      </c>
      <c r="T3280" s="11">
        <f t="shared" si="207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6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7">
        <f t="shared" si="204"/>
        <v>1.1427586206896552</v>
      </c>
      <c r="P3281" s="9">
        <f t="shared" si="205"/>
        <v>105.2063492063492</v>
      </c>
      <c r="Q3281" t="s">
        <v>8317</v>
      </c>
      <c r="R3281" t="s">
        <v>8318</v>
      </c>
      <c r="S3281" s="11">
        <f t="shared" si="206"/>
        <v>42431.102534722217</v>
      </c>
      <c r="T3281" s="11">
        <f t="shared" si="207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6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7">
        <f t="shared" si="204"/>
        <v>1.03</v>
      </c>
      <c r="P3282" s="9">
        <f t="shared" si="205"/>
        <v>68.666666666666671</v>
      </c>
      <c r="Q3282" t="s">
        <v>8317</v>
      </c>
      <c r="R3282" t="s">
        <v>8318</v>
      </c>
      <c r="S3282" s="11">
        <f t="shared" si="206"/>
        <v>42121.756921296299</v>
      </c>
      <c r="T3282" s="11">
        <f t="shared" si="207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6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7">
        <f t="shared" si="204"/>
        <v>1.216</v>
      </c>
      <c r="P3283" s="9">
        <f t="shared" si="205"/>
        <v>129.36170212765958</v>
      </c>
      <c r="Q3283" t="s">
        <v>8317</v>
      </c>
      <c r="R3283" t="s">
        <v>8318</v>
      </c>
      <c r="S3283" s="11">
        <f t="shared" si="206"/>
        <v>42219.019733796296</v>
      </c>
      <c r="T3283" s="11">
        <f t="shared" si="207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6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7">
        <f t="shared" si="204"/>
        <v>1.026467741935484</v>
      </c>
      <c r="P3284" s="9">
        <f t="shared" si="205"/>
        <v>134.26371308016877</v>
      </c>
      <c r="Q3284" t="s">
        <v>8317</v>
      </c>
      <c r="R3284" t="s">
        <v>8318</v>
      </c>
      <c r="S3284" s="11">
        <f t="shared" si="206"/>
        <v>42445.19430555556</v>
      </c>
      <c r="T3284" s="11">
        <f t="shared" si="207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6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7">
        <f t="shared" si="204"/>
        <v>1.0475000000000001</v>
      </c>
      <c r="P3285" s="9">
        <f t="shared" si="205"/>
        <v>17.829787234042552</v>
      </c>
      <c r="Q3285" t="s">
        <v>8317</v>
      </c>
      <c r="R3285" t="s">
        <v>8318</v>
      </c>
      <c r="S3285" s="11">
        <f t="shared" si="206"/>
        <v>42379.74418981481</v>
      </c>
      <c r="T3285" s="11">
        <f t="shared" si="207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7">
        <f t="shared" si="204"/>
        <v>1.016</v>
      </c>
      <c r="P3286" s="9">
        <f t="shared" si="205"/>
        <v>203.2</v>
      </c>
      <c r="Q3286" t="s">
        <v>8317</v>
      </c>
      <c r="R3286" t="s">
        <v>8318</v>
      </c>
      <c r="S3286" s="11">
        <f t="shared" si="206"/>
        <v>42380.884872685187</v>
      </c>
      <c r="T3286" s="11">
        <f t="shared" si="207"/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6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7">
        <f t="shared" si="204"/>
        <v>1.1210242048409682</v>
      </c>
      <c r="P3287" s="9">
        <f t="shared" si="205"/>
        <v>69.18518518518519</v>
      </c>
      <c r="Q3287" t="s">
        <v>8317</v>
      </c>
      <c r="R3287" t="s">
        <v>8318</v>
      </c>
      <c r="S3287" s="11">
        <f t="shared" si="206"/>
        <v>42762.942430555559</v>
      </c>
      <c r="T3287" s="11">
        <f t="shared" si="207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6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7">
        <f t="shared" si="204"/>
        <v>1.0176666666666667</v>
      </c>
      <c r="P3288" s="9">
        <f t="shared" si="205"/>
        <v>125.12295081967213</v>
      </c>
      <c r="Q3288" t="s">
        <v>8317</v>
      </c>
      <c r="R3288" t="s">
        <v>8318</v>
      </c>
      <c r="S3288" s="11">
        <f t="shared" si="206"/>
        <v>42567.840069444443</v>
      </c>
      <c r="T3288" s="11">
        <f t="shared" si="207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6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7">
        <f t="shared" si="204"/>
        <v>1</v>
      </c>
      <c r="P3289" s="9">
        <f t="shared" si="205"/>
        <v>73.529411764705884</v>
      </c>
      <c r="Q3289" t="s">
        <v>8317</v>
      </c>
      <c r="R3289" t="s">
        <v>8318</v>
      </c>
      <c r="S3289" s="11">
        <f t="shared" si="206"/>
        <v>42311.750324074077</v>
      </c>
      <c r="T3289" s="11">
        <f t="shared" si="207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6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7">
        <f t="shared" si="204"/>
        <v>1.0026489999999999</v>
      </c>
      <c r="P3290" s="9">
        <f t="shared" si="205"/>
        <v>48.437149758454105</v>
      </c>
      <c r="Q3290" t="s">
        <v>8317</v>
      </c>
      <c r="R3290" t="s">
        <v>8318</v>
      </c>
      <c r="S3290" s="11">
        <f t="shared" si="206"/>
        <v>42505.774479166663</v>
      </c>
      <c r="T3290" s="11">
        <f t="shared" si="207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6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7">
        <f t="shared" si="204"/>
        <v>1.3304200000000002</v>
      </c>
      <c r="P3291" s="9">
        <f t="shared" si="205"/>
        <v>26.608400000000003</v>
      </c>
      <c r="Q3291" t="s">
        <v>8317</v>
      </c>
      <c r="R3291" t="s">
        <v>8318</v>
      </c>
      <c r="S3291" s="11">
        <f t="shared" si="206"/>
        <v>42758.368078703701</v>
      </c>
      <c r="T3291" s="11">
        <f t="shared" si="207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6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7">
        <f t="shared" si="204"/>
        <v>1.212</v>
      </c>
      <c r="P3292" s="9">
        <f t="shared" si="205"/>
        <v>33.666666666666664</v>
      </c>
      <c r="Q3292" t="s">
        <v>8317</v>
      </c>
      <c r="R3292" t="s">
        <v>8318</v>
      </c>
      <c r="S3292" s="11">
        <f t="shared" si="206"/>
        <v>42775.51494212963</v>
      </c>
      <c r="T3292" s="11">
        <f t="shared" si="207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6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7">
        <f t="shared" si="204"/>
        <v>1.1399999999999999</v>
      </c>
      <c r="P3293" s="9">
        <f t="shared" si="205"/>
        <v>40.714285714285715</v>
      </c>
      <c r="Q3293" t="s">
        <v>8317</v>
      </c>
      <c r="R3293" t="s">
        <v>8318</v>
      </c>
      <c r="S3293" s="11">
        <f t="shared" si="206"/>
        <v>42232.702546296292</v>
      </c>
      <c r="T3293" s="11">
        <f t="shared" si="207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6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7">
        <f t="shared" si="204"/>
        <v>2.8613861386138613</v>
      </c>
      <c r="P3294" s="9">
        <f t="shared" si="205"/>
        <v>19.266666666666666</v>
      </c>
      <c r="Q3294" t="s">
        <v>8317</v>
      </c>
      <c r="R3294" t="s">
        <v>8318</v>
      </c>
      <c r="S3294" s="11">
        <f t="shared" si="206"/>
        <v>42282.770231481481</v>
      </c>
      <c r="T3294" s="11">
        <f t="shared" si="207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6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7">
        <f t="shared" si="204"/>
        <v>1.7044444444444444</v>
      </c>
      <c r="P3295" s="9">
        <f t="shared" si="205"/>
        <v>84.285714285714292</v>
      </c>
      <c r="Q3295" t="s">
        <v>8317</v>
      </c>
      <c r="R3295" t="s">
        <v>8318</v>
      </c>
      <c r="S3295" s="11">
        <f t="shared" si="206"/>
        <v>42768.425370370373</v>
      </c>
      <c r="T3295" s="11">
        <f t="shared" si="207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7">
        <f t="shared" si="204"/>
        <v>1.1833333333333333</v>
      </c>
      <c r="P3296" s="9">
        <f t="shared" si="205"/>
        <v>29.583333333333332</v>
      </c>
      <c r="Q3296" t="s">
        <v>8317</v>
      </c>
      <c r="R3296" t="s">
        <v>8318</v>
      </c>
      <c r="S3296" s="11">
        <f t="shared" si="206"/>
        <v>42141.541134259256</v>
      </c>
      <c r="T3296" s="11">
        <f t="shared" si="207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6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7">
        <f t="shared" si="204"/>
        <v>1.0285857142857142</v>
      </c>
      <c r="P3297" s="9">
        <f t="shared" si="205"/>
        <v>26.667037037037037</v>
      </c>
      <c r="Q3297" t="s">
        <v>8317</v>
      </c>
      <c r="R3297" t="s">
        <v>8318</v>
      </c>
      <c r="S3297" s="11">
        <f t="shared" si="206"/>
        <v>42609.442465277782</v>
      </c>
      <c r="T3297" s="11">
        <f t="shared" si="207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6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7">
        <f t="shared" si="204"/>
        <v>1.4406666666666668</v>
      </c>
      <c r="P3298" s="9">
        <f t="shared" si="205"/>
        <v>45.978723404255319</v>
      </c>
      <c r="Q3298" t="s">
        <v>8317</v>
      </c>
      <c r="R3298" t="s">
        <v>8318</v>
      </c>
      <c r="S3298" s="11">
        <f t="shared" si="206"/>
        <v>42309.756620370375</v>
      </c>
      <c r="T3298" s="11">
        <f t="shared" si="207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6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7">
        <f t="shared" si="204"/>
        <v>1.0007272727272727</v>
      </c>
      <c r="P3299" s="9">
        <f t="shared" si="205"/>
        <v>125.09090909090909</v>
      </c>
      <c r="Q3299" t="s">
        <v>8317</v>
      </c>
      <c r="R3299" t="s">
        <v>8318</v>
      </c>
      <c r="S3299" s="11">
        <f t="shared" si="206"/>
        <v>42193.771481481483</v>
      </c>
      <c r="T3299" s="11">
        <f t="shared" si="207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6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7">
        <f t="shared" si="204"/>
        <v>1.0173000000000001</v>
      </c>
      <c r="P3300" s="9">
        <f t="shared" si="205"/>
        <v>141.29166666666666</v>
      </c>
      <c r="Q3300" t="s">
        <v>8317</v>
      </c>
      <c r="R3300" t="s">
        <v>8318</v>
      </c>
      <c r="S3300" s="11">
        <f t="shared" si="206"/>
        <v>42239.957962962959</v>
      </c>
      <c r="T3300" s="11">
        <f t="shared" si="207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6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7">
        <f t="shared" si="204"/>
        <v>1.1619999999999999</v>
      </c>
      <c r="P3301" s="9">
        <f t="shared" si="205"/>
        <v>55.333333333333336</v>
      </c>
      <c r="Q3301" t="s">
        <v>8317</v>
      </c>
      <c r="R3301" t="s">
        <v>8318</v>
      </c>
      <c r="S3301" s="11">
        <f t="shared" si="206"/>
        <v>42261.917395833334</v>
      </c>
      <c r="T3301" s="11">
        <f t="shared" si="207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6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7">
        <f t="shared" si="204"/>
        <v>1.3616666666666666</v>
      </c>
      <c r="P3302" s="9">
        <f t="shared" si="205"/>
        <v>46.420454545454547</v>
      </c>
      <c r="Q3302" t="s">
        <v>8317</v>
      </c>
      <c r="R3302" t="s">
        <v>8318</v>
      </c>
      <c r="S3302" s="11">
        <f t="shared" si="206"/>
        <v>42102.743773148148</v>
      </c>
      <c r="T3302" s="11">
        <f t="shared" si="207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6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7">
        <f t="shared" si="204"/>
        <v>1.3346666666666667</v>
      </c>
      <c r="P3303" s="9">
        <f t="shared" si="205"/>
        <v>57.2</v>
      </c>
      <c r="Q3303" t="s">
        <v>8317</v>
      </c>
      <c r="R3303" t="s">
        <v>8318</v>
      </c>
      <c r="S3303" s="11">
        <f t="shared" si="206"/>
        <v>42538.73583333334</v>
      </c>
      <c r="T3303" s="11">
        <f t="shared" si="207"/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6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7">
        <f t="shared" si="204"/>
        <v>1.0339285714285715</v>
      </c>
      <c r="P3304" s="9">
        <f t="shared" si="205"/>
        <v>173.7</v>
      </c>
      <c r="Q3304" t="s">
        <v>8317</v>
      </c>
      <c r="R3304" t="s">
        <v>8318</v>
      </c>
      <c r="S3304" s="11">
        <f t="shared" si="206"/>
        <v>42681.35157407407</v>
      </c>
      <c r="T3304" s="11">
        <f t="shared" si="207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6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7">
        <f t="shared" si="204"/>
        <v>1.1588888888888889</v>
      </c>
      <c r="P3305" s="9">
        <f t="shared" si="205"/>
        <v>59.6</v>
      </c>
      <c r="Q3305" t="s">
        <v>8317</v>
      </c>
      <c r="R3305" t="s">
        <v>8318</v>
      </c>
      <c r="S3305" s="11">
        <f t="shared" si="206"/>
        <v>42056.65143518518</v>
      </c>
      <c r="T3305" s="11">
        <f t="shared" si="207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7">
        <f t="shared" si="204"/>
        <v>1.0451666666666666</v>
      </c>
      <c r="P3306" s="9">
        <f t="shared" si="205"/>
        <v>89.585714285714289</v>
      </c>
      <c r="Q3306" t="s">
        <v>8317</v>
      </c>
      <c r="R3306" t="s">
        <v>8318</v>
      </c>
      <c r="S3306" s="11">
        <f t="shared" si="206"/>
        <v>42696.624444444446</v>
      </c>
      <c r="T3306" s="11">
        <f t="shared" si="207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6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7">
        <f t="shared" si="204"/>
        <v>1.0202500000000001</v>
      </c>
      <c r="P3307" s="9">
        <f t="shared" si="205"/>
        <v>204.05</v>
      </c>
      <c r="Q3307" t="s">
        <v>8317</v>
      </c>
      <c r="R3307" t="s">
        <v>8318</v>
      </c>
      <c r="S3307" s="11">
        <f t="shared" si="206"/>
        <v>42186.855879629627</v>
      </c>
      <c r="T3307" s="11">
        <f t="shared" si="207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6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7">
        <f t="shared" si="204"/>
        <v>1.7533333333333334</v>
      </c>
      <c r="P3308" s="9">
        <f t="shared" si="205"/>
        <v>48.703703703703702</v>
      </c>
      <c r="Q3308" t="s">
        <v>8317</v>
      </c>
      <c r="R3308" t="s">
        <v>8318</v>
      </c>
      <c r="S3308" s="11">
        <f t="shared" si="206"/>
        <v>42493.219236111108</v>
      </c>
      <c r="T3308" s="11">
        <f t="shared" si="207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6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7">
        <f t="shared" si="204"/>
        <v>1.0668</v>
      </c>
      <c r="P3309" s="9">
        <f t="shared" si="205"/>
        <v>53.339999999999996</v>
      </c>
      <c r="Q3309" t="s">
        <v>8317</v>
      </c>
      <c r="R3309" t="s">
        <v>8318</v>
      </c>
      <c r="S3309" s="11">
        <f t="shared" si="206"/>
        <v>42475.057164351849</v>
      </c>
      <c r="T3309" s="11">
        <f t="shared" si="207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6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7">
        <f t="shared" si="204"/>
        <v>1.2228571428571429</v>
      </c>
      <c r="P3310" s="9">
        <f t="shared" si="205"/>
        <v>75.087719298245617</v>
      </c>
      <c r="Q3310" t="s">
        <v>8317</v>
      </c>
      <c r="R3310" t="s">
        <v>8318</v>
      </c>
      <c r="S3310" s="11">
        <f t="shared" si="206"/>
        <v>42452.876909722225</v>
      </c>
      <c r="T3310" s="11">
        <f t="shared" si="207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6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7">
        <f t="shared" si="204"/>
        <v>1.5942857142857143</v>
      </c>
      <c r="P3311" s="9">
        <f t="shared" si="205"/>
        <v>18</v>
      </c>
      <c r="Q3311" t="s">
        <v>8317</v>
      </c>
      <c r="R3311" t="s">
        <v>8318</v>
      </c>
      <c r="S3311" s="11">
        <f t="shared" si="206"/>
        <v>42628.650208333333</v>
      </c>
      <c r="T3311" s="11">
        <f t="shared" si="207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6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7">
        <f t="shared" si="204"/>
        <v>1.0007692307692309</v>
      </c>
      <c r="P3312" s="9">
        <f t="shared" si="205"/>
        <v>209.83870967741936</v>
      </c>
      <c r="Q3312" t="s">
        <v>8317</v>
      </c>
      <c r="R3312" t="s">
        <v>8318</v>
      </c>
      <c r="S3312" s="11">
        <f t="shared" si="206"/>
        <v>42253.928530092591</v>
      </c>
      <c r="T3312" s="11">
        <f t="shared" si="207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6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7">
        <f t="shared" si="204"/>
        <v>1.0984</v>
      </c>
      <c r="P3313" s="9">
        <f t="shared" si="205"/>
        <v>61.022222222222226</v>
      </c>
      <c r="Q3313" t="s">
        <v>8317</v>
      </c>
      <c r="R3313" t="s">
        <v>8318</v>
      </c>
      <c r="S3313" s="11">
        <f t="shared" si="206"/>
        <v>42264.29178240741</v>
      </c>
      <c r="T3313" s="11">
        <f t="shared" si="207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6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7">
        <f t="shared" si="204"/>
        <v>1.0004</v>
      </c>
      <c r="P3314" s="9">
        <f t="shared" si="205"/>
        <v>61</v>
      </c>
      <c r="Q3314" t="s">
        <v>8317</v>
      </c>
      <c r="R3314" t="s">
        <v>8318</v>
      </c>
      <c r="S3314" s="11">
        <f t="shared" si="206"/>
        <v>42664.809560185182</v>
      </c>
      <c r="T3314" s="11">
        <f t="shared" si="207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6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7">
        <f t="shared" si="204"/>
        <v>1.1605000000000001</v>
      </c>
      <c r="P3315" s="9">
        <f t="shared" si="205"/>
        <v>80.034482758620683</v>
      </c>
      <c r="Q3315" t="s">
        <v>8317</v>
      </c>
      <c r="R3315" t="s">
        <v>8318</v>
      </c>
      <c r="S3315" s="11">
        <f t="shared" si="206"/>
        <v>42382.244409722218</v>
      </c>
      <c r="T3315" s="11">
        <f t="shared" si="207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7">
        <f t="shared" si="204"/>
        <v>2.1074999999999999</v>
      </c>
      <c r="P3316" s="9">
        <f t="shared" si="205"/>
        <v>29.068965517241381</v>
      </c>
      <c r="Q3316" t="s">
        <v>8317</v>
      </c>
      <c r="R3316" t="s">
        <v>8318</v>
      </c>
      <c r="S3316" s="11">
        <f t="shared" si="206"/>
        <v>42105.267488425925</v>
      </c>
      <c r="T3316" s="11">
        <f t="shared" si="207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6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7">
        <f t="shared" si="204"/>
        <v>1.1000000000000001</v>
      </c>
      <c r="P3317" s="9">
        <f t="shared" si="205"/>
        <v>49.438202247191015</v>
      </c>
      <c r="Q3317" t="s">
        <v>8317</v>
      </c>
      <c r="R3317" t="s">
        <v>8318</v>
      </c>
      <c r="S3317" s="11">
        <f t="shared" si="206"/>
        <v>42466.303715277783</v>
      </c>
      <c r="T3317" s="11">
        <f t="shared" si="207"/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6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7">
        <f t="shared" si="204"/>
        <v>1.0008673425918038</v>
      </c>
      <c r="P3318" s="9">
        <f t="shared" si="205"/>
        <v>93.977440000000001</v>
      </c>
      <c r="Q3318" t="s">
        <v>8317</v>
      </c>
      <c r="R3318" t="s">
        <v>8318</v>
      </c>
      <c r="S3318" s="11">
        <f t="shared" si="206"/>
        <v>41826.871238425927</v>
      </c>
      <c r="T3318" s="11">
        <f t="shared" si="207"/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6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7">
        <f t="shared" si="204"/>
        <v>1.0619047619047619</v>
      </c>
      <c r="P3319" s="9">
        <f t="shared" si="205"/>
        <v>61.944444444444443</v>
      </c>
      <c r="Q3319" t="s">
        <v>8317</v>
      </c>
      <c r="R3319" t="s">
        <v>8318</v>
      </c>
      <c r="S3319" s="11">
        <f t="shared" si="206"/>
        <v>42499.039629629624</v>
      </c>
      <c r="T3319" s="11">
        <f t="shared" si="207"/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6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7">
        <f t="shared" si="204"/>
        <v>1.256</v>
      </c>
      <c r="P3320" s="9">
        <f t="shared" si="205"/>
        <v>78.5</v>
      </c>
      <c r="Q3320" t="s">
        <v>8317</v>
      </c>
      <c r="R3320" t="s">
        <v>8318</v>
      </c>
      <c r="S3320" s="11">
        <f t="shared" si="206"/>
        <v>42431.302002314813</v>
      </c>
      <c r="T3320" s="11">
        <f t="shared" si="207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6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7">
        <f t="shared" si="204"/>
        <v>1.08</v>
      </c>
      <c r="P3321" s="9">
        <f t="shared" si="205"/>
        <v>33.75</v>
      </c>
      <c r="Q3321" t="s">
        <v>8317</v>
      </c>
      <c r="R3321" t="s">
        <v>8318</v>
      </c>
      <c r="S3321" s="11">
        <f t="shared" si="206"/>
        <v>41990.585486111115</v>
      </c>
      <c r="T3321" s="11">
        <f t="shared" si="207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6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7">
        <f t="shared" si="204"/>
        <v>1.01</v>
      </c>
      <c r="P3322" s="9">
        <f t="shared" si="205"/>
        <v>66.44736842105263</v>
      </c>
      <c r="Q3322" t="s">
        <v>8317</v>
      </c>
      <c r="R3322" t="s">
        <v>8318</v>
      </c>
      <c r="S3322" s="11">
        <f t="shared" si="206"/>
        <v>42513.045798611114</v>
      </c>
      <c r="T3322" s="11">
        <f t="shared" si="207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6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7">
        <f t="shared" si="204"/>
        <v>1.0740000000000001</v>
      </c>
      <c r="P3323" s="9">
        <f t="shared" si="205"/>
        <v>35.799999999999997</v>
      </c>
      <c r="Q3323" t="s">
        <v>8317</v>
      </c>
      <c r="R3323" t="s">
        <v>8318</v>
      </c>
      <c r="S3323" s="11">
        <f t="shared" si="206"/>
        <v>41914.100289351853</v>
      </c>
      <c r="T3323" s="11">
        <f t="shared" si="207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6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7">
        <f t="shared" si="204"/>
        <v>1.0151515151515151</v>
      </c>
      <c r="P3324" s="9">
        <f t="shared" si="205"/>
        <v>145.65217391304347</v>
      </c>
      <c r="Q3324" t="s">
        <v>8317</v>
      </c>
      <c r="R3324" t="s">
        <v>8318</v>
      </c>
      <c r="S3324" s="11">
        <f t="shared" si="206"/>
        <v>42521.010370370372</v>
      </c>
      <c r="T3324" s="11">
        <f t="shared" si="207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6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7">
        <f t="shared" si="204"/>
        <v>1.2589999999999999</v>
      </c>
      <c r="P3325" s="9">
        <f t="shared" si="205"/>
        <v>25.693877551020407</v>
      </c>
      <c r="Q3325" t="s">
        <v>8317</v>
      </c>
      <c r="R3325" t="s">
        <v>8318</v>
      </c>
      <c r="S3325" s="11">
        <f t="shared" si="206"/>
        <v>42608.36583333333</v>
      </c>
      <c r="T3325" s="11">
        <f t="shared" si="207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7">
        <f t="shared" si="204"/>
        <v>1.0166666666666666</v>
      </c>
      <c r="P3326" s="9">
        <f t="shared" si="205"/>
        <v>152.5</v>
      </c>
      <c r="Q3326" t="s">
        <v>8317</v>
      </c>
      <c r="R3326" t="s">
        <v>8318</v>
      </c>
      <c r="S3326" s="11">
        <f t="shared" si="206"/>
        <v>42512.58321759259</v>
      </c>
      <c r="T3326" s="11">
        <f t="shared" si="207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6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7">
        <f t="shared" si="204"/>
        <v>1.125</v>
      </c>
      <c r="P3327" s="9">
        <f t="shared" si="205"/>
        <v>30</v>
      </c>
      <c r="Q3327" t="s">
        <v>8317</v>
      </c>
      <c r="R3327" t="s">
        <v>8318</v>
      </c>
      <c r="S3327" s="11">
        <f t="shared" si="206"/>
        <v>42064.785613425927</v>
      </c>
      <c r="T3327" s="11">
        <f t="shared" si="207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6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7">
        <f t="shared" si="204"/>
        <v>1.0137499999999999</v>
      </c>
      <c r="P3328" s="9">
        <f t="shared" si="205"/>
        <v>142.28070175438597</v>
      </c>
      <c r="Q3328" t="s">
        <v>8317</v>
      </c>
      <c r="R3328" t="s">
        <v>8318</v>
      </c>
      <c r="S3328" s="11">
        <f t="shared" si="206"/>
        <v>42041.714178240742</v>
      </c>
      <c r="T3328" s="11">
        <f t="shared" si="207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6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7">
        <f t="shared" si="204"/>
        <v>1.0125</v>
      </c>
      <c r="P3329" s="9">
        <f t="shared" si="205"/>
        <v>24.545454545454547</v>
      </c>
      <c r="Q3329" t="s">
        <v>8317</v>
      </c>
      <c r="R3329" t="s">
        <v>8318</v>
      </c>
      <c r="S3329" s="11">
        <f t="shared" si="206"/>
        <v>42468.374606481477</v>
      </c>
      <c r="T3329" s="11">
        <f t="shared" si="207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6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7">
        <f t="shared" si="204"/>
        <v>1.4638888888888888</v>
      </c>
      <c r="P3330" s="9">
        <f t="shared" si="205"/>
        <v>292.77777777777777</v>
      </c>
      <c r="Q3330" t="s">
        <v>8317</v>
      </c>
      <c r="R3330" t="s">
        <v>8318</v>
      </c>
      <c r="S3330" s="11">
        <f t="shared" si="206"/>
        <v>41822.57503472222</v>
      </c>
      <c r="T3330" s="11">
        <f t="shared" si="207"/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6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7">
        <f t="shared" ref="O3331:O3394" si="208">E3331/D3331</f>
        <v>1.1679999999999999</v>
      </c>
      <c r="P3331" s="9">
        <f t="shared" ref="P3331:P3394" si="209">E3331/L3331</f>
        <v>44.92307692307692</v>
      </c>
      <c r="Q3331" t="s">
        <v>8317</v>
      </c>
      <c r="R3331" t="s">
        <v>8318</v>
      </c>
      <c r="S3331" s="11">
        <f t="shared" ref="S3331:S3394" si="210">(((J3331/60)/60)/24)+DATE(1970,1,1)</f>
        <v>41837.323009259257</v>
      </c>
      <c r="T3331" s="11">
        <f t="shared" ref="T3331:T3394" si="211">(((I3331/60)/60)/24)+DATE(1970,1,1)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6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7">
        <f t="shared" si="208"/>
        <v>1.0626666666666666</v>
      </c>
      <c r="P3332" s="9">
        <f t="shared" si="209"/>
        <v>23.10144927536232</v>
      </c>
      <c r="Q3332" t="s">
        <v>8317</v>
      </c>
      <c r="R3332" t="s">
        <v>8318</v>
      </c>
      <c r="S3332" s="11">
        <f t="shared" si="210"/>
        <v>42065.887361111112</v>
      </c>
      <c r="T3332" s="11">
        <f t="shared" si="211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6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7">
        <f t="shared" si="208"/>
        <v>1.0451999999999999</v>
      </c>
      <c r="P3333" s="9">
        <f t="shared" si="209"/>
        <v>80.400000000000006</v>
      </c>
      <c r="Q3333" t="s">
        <v>8317</v>
      </c>
      <c r="R3333" t="s">
        <v>8318</v>
      </c>
      <c r="S3333" s="11">
        <f t="shared" si="210"/>
        <v>42248.697754629626</v>
      </c>
      <c r="T3333" s="11">
        <f t="shared" si="211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6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7">
        <f t="shared" si="208"/>
        <v>1</v>
      </c>
      <c r="P3334" s="9">
        <f t="shared" si="209"/>
        <v>72.289156626506028</v>
      </c>
      <c r="Q3334" t="s">
        <v>8317</v>
      </c>
      <c r="R3334" t="s">
        <v>8318</v>
      </c>
      <c r="S3334" s="11">
        <f t="shared" si="210"/>
        <v>41809.860300925924</v>
      </c>
      <c r="T3334" s="11">
        <f t="shared" si="211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6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7">
        <f t="shared" si="208"/>
        <v>1.0457142857142858</v>
      </c>
      <c r="P3335" s="9">
        <f t="shared" si="209"/>
        <v>32.972972972972975</v>
      </c>
      <c r="Q3335" t="s">
        <v>8317</v>
      </c>
      <c r="R3335" t="s">
        <v>8318</v>
      </c>
      <c r="S3335" s="11">
        <f t="shared" si="210"/>
        <v>42148.676851851851</v>
      </c>
      <c r="T3335" s="11">
        <f t="shared" si="211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7">
        <f t="shared" si="208"/>
        <v>1.3862051149573753</v>
      </c>
      <c r="P3336" s="9">
        <f t="shared" si="209"/>
        <v>116.65217391304348</v>
      </c>
      <c r="Q3336" t="s">
        <v>8317</v>
      </c>
      <c r="R3336" t="s">
        <v>8318</v>
      </c>
      <c r="S3336" s="11">
        <f t="shared" si="210"/>
        <v>42185.521087962959</v>
      </c>
      <c r="T3336" s="11">
        <f t="shared" si="211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6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7">
        <f t="shared" si="208"/>
        <v>1.0032000000000001</v>
      </c>
      <c r="P3337" s="9">
        <f t="shared" si="209"/>
        <v>79.61904761904762</v>
      </c>
      <c r="Q3337" t="s">
        <v>8317</v>
      </c>
      <c r="R3337" t="s">
        <v>8318</v>
      </c>
      <c r="S3337" s="11">
        <f t="shared" si="210"/>
        <v>41827.674143518518</v>
      </c>
      <c r="T3337" s="11">
        <f t="shared" si="211"/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6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7">
        <f t="shared" si="208"/>
        <v>1</v>
      </c>
      <c r="P3338" s="9">
        <f t="shared" si="209"/>
        <v>27.777777777777779</v>
      </c>
      <c r="Q3338" t="s">
        <v>8317</v>
      </c>
      <c r="R3338" t="s">
        <v>8318</v>
      </c>
      <c r="S3338" s="11">
        <f t="shared" si="210"/>
        <v>42437.398680555561</v>
      </c>
      <c r="T3338" s="11">
        <f t="shared" si="211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6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7">
        <f t="shared" si="208"/>
        <v>1.1020000000000001</v>
      </c>
      <c r="P3339" s="9">
        <f t="shared" si="209"/>
        <v>81.029411764705884</v>
      </c>
      <c r="Q3339" t="s">
        <v>8317</v>
      </c>
      <c r="R3339" t="s">
        <v>8318</v>
      </c>
      <c r="S3339" s="11">
        <f t="shared" si="210"/>
        <v>41901.282025462962</v>
      </c>
      <c r="T3339" s="11">
        <f t="shared" si="211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6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7">
        <f t="shared" si="208"/>
        <v>1.0218</v>
      </c>
      <c r="P3340" s="9">
        <f t="shared" si="209"/>
        <v>136.84821428571428</v>
      </c>
      <c r="Q3340" t="s">
        <v>8317</v>
      </c>
      <c r="R3340" t="s">
        <v>8318</v>
      </c>
      <c r="S3340" s="11">
        <f t="shared" si="210"/>
        <v>42769.574999999997</v>
      </c>
      <c r="T3340" s="11">
        <f t="shared" si="211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6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7">
        <f t="shared" si="208"/>
        <v>1.0435000000000001</v>
      </c>
      <c r="P3341" s="9">
        <f t="shared" si="209"/>
        <v>177.61702127659575</v>
      </c>
      <c r="Q3341" t="s">
        <v>8317</v>
      </c>
      <c r="R3341" t="s">
        <v>8318</v>
      </c>
      <c r="S3341" s="11">
        <f t="shared" si="210"/>
        <v>42549.665717592594</v>
      </c>
      <c r="T3341" s="11">
        <f t="shared" si="211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6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7">
        <f t="shared" si="208"/>
        <v>1.3816666666666666</v>
      </c>
      <c r="P3342" s="9">
        <f t="shared" si="209"/>
        <v>109.07894736842105</v>
      </c>
      <c r="Q3342" t="s">
        <v>8317</v>
      </c>
      <c r="R3342" t="s">
        <v>8318</v>
      </c>
      <c r="S3342" s="11">
        <f t="shared" si="210"/>
        <v>42685.974004629628</v>
      </c>
      <c r="T3342" s="11">
        <f t="shared" si="211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6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7">
        <f t="shared" si="208"/>
        <v>1</v>
      </c>
      <c r="P3343" s="9">
        <f t="shared" si="209"/>
        <v>119.64285714285714</v>
      </c>
      <c r="Q3343" t="s">
        <v>8317</v>
      </c>
      <c r="R3343" t="s">
        <v>8318</v>
      </c>
      <c r="S3343" s="11">
        <f t="shared" si="210"/>
        <v>42510.798854166671</v>
      </c>
      <c r="T3343" s="11">
        <f t="shared" si="211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6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7">
        <f t="shared" si="208"/>
        <v>1.0166666666666666</v>
      </c>
      <c r="P3344" s="9">
        <f t="shared" si="209"/>
        <v>78.205128205128204</v>
      </c>
      <c r="Q3344" t="s">
        <v>8317</v>
      </c>
      <c r="R3344" t="s">
        <v>8318</v>
      </c>
      <c r="S3344" s="11">
        <f t="shared" si="210"/>
        <v>42062.296412037031</v>
      </c>
      <c r="T3344" s="11">
        <f t="shared" si="211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6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7">
        <f t="shared" si="208"/>
        <v>1.7142857142857142</v>
      </c>
      <c r="P3345" s="9">
        <f t="shared" si="209"/>
        <v>52.173913043478258</v>
      </c>
      <c r="Q3345" t="s">
        <v>8317</v>
      </c>
      <c r="R3345" t="s">
        <v>8318</v>
      </c>
      <c r="S3345" s="11">
        <f t="shared" si="210"/>
        <v>42452.916481481487</v>
      </c>
      <c r="T3345" s="11">
        <f t="shared" si="211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7">
        <f t="shared" si="208"/>
        <v>1.0144444444444445</v>
      </c>
      <c r="P3346" s="9">
        <f t="shared" si="209"/>
        <v>114.125</v>
      </c>
      <c r="Q3346" t="s">
        <v>8317</v>
      </c>
      <c r="R3346" t="s">
        <v>8318</v>
      </c>
      <c r="S3346" s="11">
        <f t="shared" si="210"/>
        <v>41851.200150462959</v>
      </c>
      <c r="T3346" s="11">
        <f t="shared" si="211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6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7">
        <f t="shared" si="208"/>
        <v>1.3</v>
      </c>
      <c r="P3347" s="9">
        <f t="shared" si="209"/>
        <v>50</v>
      </c>
      <c r="Q3347" t="s">
        <v>8317</v>
      </c>
      <c r="R3347" t="s">
        <v>8318</v>
      </c>
      <c r="S3347" s="11">
        <f t="shared" si="210"/>
        <v>42053.106111111112</v>
      </c>
      <c r="T3347" s="11">
        <f t="shared" si="211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6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7">
        <f t="shared" si="208"/>
        <v>1.1000000000000001</v>
      </c>
      <c r="P3348" s="9">
        <f t="shared" si="209"/>
        <v>91.666666666666671</v>
      </c>
      <c r="Q3348" t="s">
        <v>8317</v>
      </c>
      <c r="R3348" t="s">
        <v>8318</v>
      </c>
      <c r="S3348" s="11">
        <f t="shared" si="210"/>
        <v>42054.024421296301</v>
      </c>
      <c r="T3348" s="11">
        <f t="shared" si="211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6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7">
        <f t="shared" si="208"/>
        <v>1.1944999999999999</v>
      </c>
      <c r="P3349" s="9">
        <f t="shared" si="209"/>
        <v>108.59090909090909</v>
      </c>
      <c r="Q3349" t="s">
        <v>8317</v>
      </c>
      <c r="R3349" t="s">
        <v>8318</v>
      </c>
      <c r="S3349" s="11">
        <f t="shared" si="210"/>
        <v>42484.551550925928</v>
      </c>
      <c r="T3349" s="11">
        <f t="shared" si="211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6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7">
        <f t="shared" si="208"/>
        <v>1.002909090909091</v>
      </c>
      <c r="P3350" s="9">
        <f t="shared" si="209"/>
        <v>69.822784810126578</v>
      </c>
      <c r="Q3350" t="s">
        <v>8317</v>
      </c>
      <c r="R3350" t="s">
        <v>8318</v>
      </c>
      <c r="S3350" s="11">
        <f t="shared" si="210"/>
        <v>42466.558796296296</v>
      </c>
      <c r="T3350" s="11">
        <f t="shared" si="211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6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7">
        <f t="shared" si="208"/>
        <v>1.534</v>
      </c>
      <c r="P3351" s="9">
        <f t="shared" si="209"/>
        <v>109.57142857142857</v>
      </c>
      <c r="Q3351" t="s">
        <v>8317</v>
      </c>
      <c r="R3351" t="s">
        <v>8318</v>
      </c>
      <c r="S3351" s="11">
        <f t="shared" si="210"/>
        <v>42513.110787037032</v>
      </c>
      <c r="T3351" s="11">
        <f t="shared" si="211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6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7">
        <f t="shared" si="208"/>
        <v>1.0442857142857143</v>
      </c>
      <c r="P3352" s="9">
        <f t="shared" si="209"/>
        <v>71.666666666666671</v>
      </c>
      <c r="Q3352" t="s">
        <v>8317</v>
      </c>
      <c r="R3352" t="s">
        <v>8318</v>
      </c>
      <c r="S3352" s="11">
        <f t="shared" si="210"/>
        <v>42302.701516203699</v>
      </c>
      <c r="T3352" s="11">
        <f t="shared" si="211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6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7">
        <f t="shared" si="208"/>
        <v>1.0109999999999999</v>
      </c>
      <c r="P3353" s="9">
        <f t="shared" si="209"/>
        <v>93.611111111111114</v>
      </c>
      <c r="Q3353" t="s">
        <v>8317</v>
      </c>
      <c r="R3353" t="s">
        <v>8318</v>
      </c>
      <c r="S3353" s="11">
        <f t="shared" si="210"/>
        <v>41806.395428240743</v>
      </c>
      <c r="T3353" s="11">
        <f t="shared" si="211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6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7">
        <f t="shared" si="208"/>
        <v>1.0751999999999999</v>
      </c>
      <c r="P3354" s="9">
        <f t="shared" si="209"/>
        <v>76.8</v>
      </c>
      <c r="Q3354" t="s">
        <v>8317</v>
      </c>
      <c r="R3354" t="s">
        <v>8318</v>
      </c>
      <c r="S3354" s="11">
        <f t="shared" si="210"/>
        <v>42495.992800925931</v>
      </c>
      <c r="T3354" s="11">
        <f t="shared" si="211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6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7">
        <f t="shared" si="208"/>
        <v>3.15</v>
      </c>
      <c r="P3355" s="9">
        <f t="shared" si="209"/>
        <v>35.795454545454547</v>
      </c>
      <c r="Q3355" t="s">
        <v>8317</v>
      </c>
      <c r="R3355" t="s">
        <v>8318</v>
      </c>
      <c r="S3355" s="11">
        <f t="shared" si="210"/>
        <v>42479.432291666672</v>
      </c>
      <c r="T3355" s="11">
        <f t="shared" si="211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7">
        <f t="shared" si="208"/>
        <v>1.0193333333333334</v>
      </c>
      <c r="P3356" s="9">
        <f t="shared" si="209"/>
        <v>55.6</v>
      </c>
      <c r="Q3356" t="s">
        <v>8317</v>
      </c>
      <c r="R3356" t="s">
        <v>8318</v>
      </c>
      <c r="S3356" s="11">
        <f t="shared" si="210"/>
        <v>42270.7269212963</v>
      </c>
      <c r="T3356" s="11">
        <f t="shared" si="211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6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7">
        <f t="shared" si="208"/>
        <v>1.2628571428571429</v>
      </c>
      <c r="P3357" s="9">
        <f t="shared" si="209"/>
        <v>147.33333333333334</v>
      </c>
      <c r="Q3357" t="s">
        <v>8317</v>
      </c>
      <c r="R3357" t="s">
        <v>8318</v>
      </c>
      <c r="S3357" s="11">
        <f t="shared" si="210"/>
        <v>42489.619525462964</v>
      </c>
      <c r="T3357" s="11">
        <f t="shared" si="211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6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7">
        <f t="shared" si="208"/>
        <v>1.014</v>
      </c>
      <c r="P3358" s="9">
        <f t="shared" si="209"/>
        <v>56.333333333333336</v>
      </c>
      <c r="Q3358" t="s">
        <v>8317</v>
      </c>
      <c r="R3358" t="s">
        <v>8318</v>
      </c>
      <c r="S3358" s="11">
        <f t="shared" si="210"/>
        <v>42536.815648148149</v>
      </c>
      <c r="T3358" s="11">
        <f t="shared" si="211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6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7">
        <f t="shared" si="208"/>
        <v>1.01</v>
      </c>
      <c r="P3359" s="9">
        <f t="shared" si="209"/>
        <v>96.19047619047619</v>
      </c>
      <c r="Q3359" t="s">
        <v>8317</v>
      </c>
      <c r="R3359" t="s">
        <v>8318</v>
      </c>
      <c r="S3359" s="11">
        <f t="shared" si="210"/>
        <v>41822.417939814812</v>
      </c>
      <c r="T3359" s="11">
        <f t="shared" si="211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6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7">
        <f t="shared" si="208"/>
        <v>1.0299</v>
      </c>
      <c r="P3360" s="9">
        <f t="shared" si="209"/>
        <v>63.574074074074076</v>
      </c>
      <c r="Q3360" t="s">
        <v>8317</v>
      </c>
      <c r="R3360" t="s">
        <v>8318</v>
      </c>
      <c r="S3360" s="11">
        <f t="shared" si="210"/>
        <v>41932.311099537037</v>
      </c>
      <c r="T3360" s="11">
        <f t="shared" si="211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6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7">
        <f t="shared" si="208"/>
        <v>1.0625</v>
      </c>
      <c r="P3361" s="9">
        <f t="shared" si="209"/>
        <v>184.78260869565219</v>
      </c>
      <c r="Q3361" t="s">
        <v>8317</v>
      </c>
      <c r="R3361" t="s">
        <v>8318</v>
      </c>
      <c r="S3361" s="11">
        <f t="shared" si="210"/>
        <v>42746.057106481487</v>
      </c>
      <c r="T3361" s="11">
        <f t="shared" si="211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6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7">
        <f t="shared" si="208"/>
        <v>1.0137777777777779</v>
      </c>
      <c r="P3362" s="9">
        <f t="shared" si="209"/>
        <v>126.72222222222223</v>
      </c>
      <c r="Q3362" t="s">
        <v>8317</v>
      </c>
      <c r="R3362" t="s">
        <v>8318</v>
      </c>
      <c r="S3362" s="11">
        <f t="shared" si="210"/>
        <v>42697.082673611112</v>
      </c>
      <c r="T3362" s="11">
        <f t="shared" si="211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6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7">
        <f t="shared" si="208"/>
        <v>1.1346000000000001</v>
      </c>
      <c r="P3363" s="9">
        <f t="shared" si="209"/>
        <v>83.42647058823529</v>
      </c>
      <c r="Q3363" t="s">
        <v>8317</v>
      </c>
      <c r="R3363" t="s">
        <v>8318</v>
      </c>
      <c r="S3363" s="11">
        <f t="shared" si="210"/>
        <v>41866.025347222225</v>
      </c>
      <c r="T3363" s="11">
        <f t="shared" si="211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6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7">
        <f t="shared" si="208"/>
        <v>2.1800000000000002</v>
      </c>
      <c r="P3364" s="9">
        <f t="shared" si="209"/>
        <v>54.5</v>
      </c>
      <c r="Q3364" t="s">
        <v>8317</v>
      </c>
      <c r="R3364" t="s">
        <v>8318</v>
      </c>
      <c r="S3364" s="11">
        <f t="shared" si="210"/>
        <v>42056.091631944444</v>
      </c>
      <c r="T3364" s="11">
        <f t="shared" si="211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6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7">
        <f t="shared" si="208"/>
        <v>1.0141935483870967</v>
      </c>
      <c r="P3365" s="9">
        <f t="shared" si="209"/>
        <v>302.30769230769232</v>
      </c>
      <c r="Q3365" t="s">
        <v>8317</v>
      </c>
      <c r="R3365" t="s">
        <v>8318</v>
      </c>
      <c r="S3365" s="11">
        <f t="shared" si="210"/>
        <v>41851.771354166667</v>
      </c>
      <c r="T3365" s="11">
        <f t="shared" si="211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7">
        <f t="shared" si="208"/>
        <v>1.0593333333333332</v>
      </c>
      <c r="P3366" s="9">
        <f t="shared" si="209"/>
        <v>44.138888888888886</v>
      </c>
      <c r="Q3366" t="s">
        <v>8317</v>
      </c>
      <c r="R3366" t="s">
        <v>8318</v>
      </c>
      <c r="S3366" s="11">
        <f t="shared" si="210"/>
        <v>42422.977418981478</v>
      </c>
      <c r="T3366" s="11">
        <f t="shared" si="211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6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7">
        <f t="shared" si="208"/>
        <v>1.04</v>
      </c>
      <c r="P3367" s="9">
        <f t="shared" si="209"/>
        <v>866.66666666666663</v>
      </c>
      <c r="Q3367" t="s">
        <v>8317</v>
      </c>
      <c r="R3367" t="s">
        <v>8318</v>
      </c>
      <c r="S3367" s="11">
        <f t="shared" si="210"/>
        <v>42321.101759259262</v>
      </c>
      <c r="T3367" s="11">
        <f t="shared" si="211"/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6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7">
        <f t="shared" si="208"/>
        <v>2.21</v>
      </c>
      <c r="P3368" s="9">
        <f t="shared" si="209"/>
        <v>61.388888888888886</v>
      </c>
      <c r="Q3368" t="s">
        <v>8317</v>
      </c>
      <c r="R3368" t="s">
        <v>8318</v>
      </c>
      <c r="S3368" s="11">
        <f t="shared" si="210"/>
        <v>42107.067557870367</v>
      </c>
      <c r="T3368" s="11">
        <f t="shared" si="211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6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7">
        <f t="shared" si="208"/>
        <v>1.1866666666666668</v>
      </c>
      <c r="P3369" s="9">
        <f t="shared" si="209"/>
        <v>29.666666666666668</v>
      </c>
      <c r="Q3369" t="s">
        <v>8317</v>
      </c>
      <c r="R3369" t="s">
        <v>8318</v>
      </c>
      <c r="S3369" s="11">
        <f t="shared" si="210"/>
        <v>42192.933958333335</v>
      </c>
      <c r="T3369" s="11">
        <f t="shared" si="211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6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7">
        <f t="shared" si="208"/>
        <v>1.046</v>
      </c>
      <c r="P3370" s="9">
        <f t="shared" si="209"/>
        <v>45.478260869565219</v>
      </c>
      <c r="Q3370" t="s">
        <v>8317</v>
      </c>
      <c r="R3370" t="s">
        <v>8318</v>
      </c>
      <c r="S3370" s="11">
        <f t="shared" si="210"/>
        <v>41969.199756944443</v>
      </c>
      <c r="T3370" s="11">
        <f t="shared" si="211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6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7">
        <f t="shared" si="208"/>
        <v>1.0389999999999999</v>
      </c>
      <c r="P3371" s="9">
        <f t="shared" si="209"/>
        <v>96.203703703703709</v>
      </c>
      <c r="Q3371" t="s">
        <v>8317</v>
      </c>
      <c r="R3371" t="s">
        <v>8318</v>
      </c>
      <c r="S3371" s="11">
        <f t="shared" si="210"/>
        <v>42690.041435185187</v>
      </c>
      <c r="T3371" s="11">
        <f t="shared" si="211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6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7">
        <f t="shared" si="208"/>
        <v>1.1773333333333333</v>
      </c>
      <c r="P3372" s="9">
        <f t="shared" si="209"/>
        <v>67.92307692307692</v>
      </c>
      <c r="Q3372" t="s">
        <v>8317</v>
      </c>
      <c r="R3372" t="s">
        <v>8318</v>
      </c>
      <c r="S3372" s="11">
        <f t="shared" si="210"/>
        <v>42690.334317129629</v>
      </c>
      <c r="T3372" s="11">
        <f t="shared" si="211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6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7">
        <f t="shared" si="208"/>
        <v>1.385</v>
      </c>
      <c r="P3373" s="9">
        <f t="shared" si="209"/>
        <v>30.777777777777779</v>
      </c>
      <c r="Q3373" t="s">
        <v>8317</v>
      </c>
      <c r="R3373" t="s">
        <v>8318</v>
      </c>
      <c r="S3373" s="11">
        <f t="shared" si="210"/>
        <v>42312.874594907407</v>
      </c>
      <c r="T3373" s="11">
        <f t="shared" si="211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6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7">
        <f t="shared" si="208"/>
        <v>1.0349999999999999</v>
      </c>
      <c r="P3374" s="9">
        <f t="shared" si="209"/>
        <v>38.333333333333336</v>
      </c>
      <c r="Q3374" t="s">
        <v>8317</v>
      </c>
      <c r="R3374" t="s">
        <v>8318</v>
      </c>
      <c r="S3374" s="11">
        <f t="shared" si="210"/>
        <v>41855.548101851848</v>
      </c>
      <c r="T3374" s="11">
        <f t="shared" si="211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6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7">
        <f t="shared" si="208"/>
        <v>1.0024999999999999</v>
      </c>
      <c r="P3375" s="9">
        <f t="shared" si="209"/>
        <v>66.833333333333329</v>
      </c>
      <c r="Q3375" t="s">
        <v>8317</v>
      </c>
      <c r="R3375" t="s">
        <v>8318</v>
      </c>
      <c r="S3375" s="11">
        <f t="shared" si="210"/>
        <v>42179.854629629626</v>
      </c>
      <c r="T3375" s="11">
        <f t="shared" si="211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7">
        <f t="shared" si="208"/>
        <v>1.0657142857142856</v>
      </c>
      <c r="P3376" s="9">
        <f t="shared" si="209"/>
        <v>71.730769230769226</v>
      </c>
      <c r="Q3376" t="s">
        <v>8317</v>
      </c>
      <c r="R3376" t="s">
        <v>8318</v>
      </c>
      <c r="S3376" s="11">
        <f t="shared" si="210"/>
        <v>42275.731666666667</v>
      </c>
      <c r="T3376" s="11">
        <f t="shared" si="211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6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7">
        <f t="shared" si="208"/>
        <v>1</v>
      </c>
      <c r="P3377" s="9">
        <f t="shared" si="209"/>
        <v>176.47058823529412</v>
      </c>
      <c r="Q3377" t="s">
        <v>8317</v>
      </c>
      <c r="R3377" t="s">
        <v>8318</v>
      </c>
      <c r="S3377" s="11">
        <f t="shared" si="210"/>
        <v>41765.610798611109</v>
      </c>
      <c r="T3377" s="11">
        <f t="shared" si="211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6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7">
        <f t="shared" si="208"/>
        <v>1.0001249999999999</v>
      </c>
      <c r="P3378" s="9">
        <f t="shared" si="209"/>
        <v>421.10526315789474</v>
      </c>
      <c r="Q3378" t="s">
        <v>8317</v>
      </c>
      <c r="R3378" t="s">
        <v>8318</v>
      </c>
      <c r="S3378" s="11">
        <f t="shared" si="210"/>
        <v>42059.701319444444</v>
      </c>
      <c r="T3378" s="11">
        <f t="shared" si="211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6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7">
        <f t="shared" si="208"/>
        <v>1.0105</v>
      </c>
      <c r="P3379" s="9">
        <f t="shared" si="209"/>
        <v>104.98701298701299</v>
      </c>
      <c r="Q3379" t="s">
        <v>8317</v>
      </c>
      <c r="R3379" t="s">
        <v>8318</v>
      </c>
      <c r="S3379" s="11">
        <f t="shared" si="210"/>
        <v>42053.732627314821</v>
      </c>
      <c r="T3379" s="11">
        <f t="shared" si="211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6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7">
        <f t="shared" si="208"/>
        <v>1.0763636363636364</v>
      </c>
      <c r="P3380" s="9">
        <f t="shared" si="209"/>
        <v>28.19047619047619</v>
      </c>
      <c r="Q3380" t="s">
        <v>8317</v>
      </c>
      <c r="R3380" t="s">
        <v>8318</v>
      </c>
      <c r="S3380" s="11">
        <f t="shared" si="210"/>
        <v>41858.355393518519</v>
      </c>
      <c r="T3380" s="11">
        <f t="shared" si="211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6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7">
        <f t="shared" si="208"/>
        <v>1.0365</v>
      </c>
      <c r="P3381" s="9">
        <f t="shared" si="209"/>
        <v>54.55263157894737</v>
      </c>
      <c r="Q3381" t="s">
        <v>8317</v>
      </c>
      <c r="R3381" t="s">
        <v>8318</v>
      </c>
      <c r="S3381" s="11">
        <f t="shared" si="210"/>
        <v>42225.513888888891</v>
      </c>
      <c r="T3381" s="11">
        <f t="shared" si="211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6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7">
        <f t="shared" si="208"/>
        <v>1.0443333333333333</v>
      </c>
      <c r="P3382" s="9">
        <f t="shared" si="209"/>
        <v>111.89285714285714</v>
      </c>
      <c r="Q3382" t="s">
        <v>8317</v>
      </c>
      <c r="R3382" t="s">
        <v>8318</v>
      </c>
      <c r="S3382" s="11">
        <f t="shared" si="210"/>
        <v>41937.95344907407</v>
      </c>
      <c r="T3382" s="11">
        <f t="shared" si="211"/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6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7">
        <f t="shared" si="208"/>
        <v>1.0225</v>
      </c>
      <c r="P3383" s="9">
        <f t="shared" si="209"/>
        <v>85.208333333333329</v>
      </c>
      <c r="Q3383" t="s">
        <v>8317</v>
      </c>
      <c r="R3383" t="s">
        <v>8318</v>
      </c>
      <c r="S3383" s="11">
        <f t="shared" si="210"/>
        <v>42044.184988425928</v>
      </c>
      <c r="T3383" s="11">
        <f t="shared" si="211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6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7">
        <f t="shared" si="208"/>
        <v>1.0074285714285713</v>
      </c>
      <c r="P3384" s="9">
        <f t="shared" si="209"/>
        <v>76.652173913043484</v>
      </c>
      <c r="Q3384" t="s">
        <v>8317</v>
      </c>
      <c r="R3384" t="s">
        <v>8318</v>
      </c>
      <c r="S3384" s="11">
        <f t="shared" si="210"/>
        <v>42559.431203703702</v>
      </c>
      <c r="T3384" s="11">
        <f t="shared" si="211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6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7">
        <f t="shared" si="208"/>
        <v>1.1171428571428572</v>
      </c>
      <c r="P3385" s="9">
        <f t="shared" si="209"/>
        <v>65.166666666666671</v>
      </c>
      <c r="Q3385" t="s">
        <v>8317</v>
      </c>
      <c r="R3385" t="s">
        <v>8318</v>
      </c>
      <c r="S3385" s="11">
        <f t="shared" si="210"/>
        <v>42524.782638888893</v>
      </c>
      <c r="T3385" s="11">
        <f t="shared" si="211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7">
        <f t="shared" si="208"/>
        <v>1.0001100000000001</v>
      </c>
      <c r="P3386" s="9">
        <f t="shared" si="209"/>
        <v>93.760312499999998</v>
      </c>
      <c r="Q3386" t="s">
        <v>8317</v>
      </c>
      <c r="R3386" t="s">
        <v>8318</v>
      </c>
      <c r="S3386" s="11">
        <f t="shared" si="210"/>
        <v>42292.087592592594</v>
      </c>
      <c r="T3386" s="11">
        <f t="shared" si="211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6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7">
        <f t="shared" si="208"/>
        <v>1</v>
      </c>
      <c r="P3387" s="9">
        <f t="shared" si="209"/>
        <v>133.33333333333334</v>
      </c>
      <c r="Q3387" t="s">
        <v>8317</v>
      </c>
      <c r="R3387" t="s">
        <v>8318</v>
      </c>
      <c r="S3387" s="11">
        <f t="shared" si="210"/>
        <v>41953.8675</v>
      </c>
      <c r="T3387" s="11">
        <f t="shared" si="211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6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7">
        <f t="shared" si="208"/>
        <v>1.05</v>
      </c>
      <c r="P3388" s="9">
        <f t="shared" si="209"/>
        <v>51.219512195121951</v>
      </c>
      <c r="Q3388" t="s">
        <v>8317</v>
      </c>
      <c r="R3388" t="s">
        <v>8318</v>
      </c>
      <c r="S3388" s="11">
        <f t="shared" si="210"/>
        <v>41946.644745370373</v>
      </c>
      <c r="T3388" s="11">
        <f t="shared" si="211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6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7">
        <f t="shared" si="208"/>
        <v>1.1686666666666667</v>
      </c>
      <c r="P3389" s="9">
        <f t="shared" si="209"/>
        <v>100.17142857142858</v>
      </c>
      <c r="Q3389" t="s">
        <v>8317</v>
      </c>
      <c r="R3389" t="s">
        <v>8318</v>
      </c>
      <c r="S3389" s="11">
        <f t="shared" si="210"/>
        <v>41947.762592592589</v>
      </c>
      <c r="T3389" s="11">
        <f t="shared" si="211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6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7">
        <f t="shared" si="208"/>
        <v>1.038</v>
      </c>
      <c r="P3390" s="9">
        <f t="shared" si="209"/>
        <v>34.6</v>
      </c>
      <c r="Q3390" t="s">
        <v>8317</v>
      </c>
      <c r="R3390" t="s">
        <v>8318</v>
      </c>
      <c r="S3390" s="11">
        <f t="shared" si="210"/>
        <v>42143.461122685185</v>
      </c>
      <c r="T3390" s="11">
        <f t="shared" si="211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6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7">
        <f t="shared" si="208"/>
        <v>1.145</v>
      </c>
      <c r="P3391" s="9">
        <f t="shared" si="209"/>
        <v>184.67741935483872</v>
      </c>
      <c r="Q3391" t="s">
        <v>8317</v>
      </c>
      <c r="R3391" t="s">
        <v>8318</v>
      </c>
      <c r="S3391" s="11">
        <f t="shared" si="210"/>
        <v>42494.563449074078</v>
      </c>
      <c r="T3391" s="11">
        <f t="shared" si="211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6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7">
        <f t="shared" si="208"/>
        <v>1.024</v>
      </c>
      <c r="P3392" s="9">
        <f t="shared" si="209"/>
        <v>69.818181818181813</v>
      </c>
      <c r="Q3392" t="s">
        <v>8317</v>
      </c>
      <c r="R3392" t="s">
        <v>8318</v>
      </c>
      <c r="S3392" s="11">
        <f t="shared" si="210"/>
        <v>41815.774826388886</v>
      </c>
      <c r="T3392" s="11">
        <f t="shared" si="211"/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6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7">
        <f t="shared" si="208"/>
        <v>2.23</v>
      </c>
      <c r="P3393" s="9">
        <f t="shared" si="209"/>
        <v>61.944444444444443</v>
      </c>
      <c r="Q3393" t="s">
        <v>8317</v>
      </c>
      <c r="R3393" t="s">
        <v>8318</v>
      </c>
      <c r="S3393" s="11">
        <f t="shared" si="210"/>
        <v>41830.545694444445</v>
      </c>
      <c r="T3393" s="11">
        <f t="shared" si="211"/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6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7">
        <f t="shared" si="208"/>
        <v>1</v>
      </c>
      <c r="P3394" s="9">
        <f t="shared" si="209"/>
        <v>41.666666666666664</v>
      </c>
      <c r="Q3394" t="s">
        <v>8317</v>
      </c>
      <c r="R3394" t="s">
        <v>8318</v>
      </c>
      <c r="S3394" s="11">
        <f t="shared" si="210"/>
        <v>42446.845543981486</v>
      </c>
      <c r="T3394" s="11">
        <f t="shared" si="211"/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6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7">
        <f t="shared" ref="O3395:O3458" si="212">E3395/D3395</f>
        <v>1.0580000000000001</v>
      </c>
      <c r="P3395" s="9">
        <f t="shared" ref="P3395:P3458" si="213">E3395/L3395</f>
        <v>36.06818181818182</v>
      </c>
      <c r="Q3395" t="s">
        <v>8317</v>
      </c>
      <c r="R3395" t="s">
        <v>8318</v>
      </c>
      <c r="S3395" s="11">
        <f t="shared" ref="S3395:S3458" si="214">(((J3395/60)/60)/24)+DATE(1970,1,1)</f>
        <v>41923.921643518523</v>
      </c>
      <c r="T3395" s="11">
        <f t="shared" ref="T3395:T3458" si="215">(((I3395/60)/60)/24)+DATE(1970,1,1)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7">
        <f t="shared" si="212"/>
        <v>1.4236363636363636</v>
      </c>
      <c r="P3396" s="9">
        <f t="shared" si="213"/>
        <v>29</v>
      </c>
      <c r="Q3396" t="s">
        <v>8317</v>
      </c>
      <c r="R3396" t="s">
        <v>8318</v>
      </c>
      <c r="S3396" s="11">
        <f t="shared" si="214"/>
        <v>41817.59542824074</v>
      </c>
      <c r="T3396" s="11">
        <f t="shared" si="215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6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7">
        <f t="shared" si="212"/>
        <v>1.84</v>
      </c>
      <c r="P3397" s="9">
        <f t="shared" si="213"/>
        <v>24.210526315789473</v>
      </c>
      <c r="Q3397" t="s">
        <v>8317</v>
      </c>
      <c r="R3397" t="s">
        <v>8318</v>
      </c>
      <c r="S3397" s="11">
        <f t="shared" si="214"/>
        <v>42140.712314814817</v>
      </c>
      <c r="T3397" s="11">
        <f t="shared" si="215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6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7">
        <f t="shared" si="212"/>
        <v>1.0433333333333332</v>
      </c>
      <c r="P3398" s="9">
        <f t="shared" si="213"/>
        <v>55.892857142857146</v>
      </c>
      <c r="Q3398" t="s">
        <v>8317</v>
      </c>
      <c r="R3398" t="s">
        <v>8318</v>
      </c>
      <c r="S3398" s="11">
        <f t="shared" si="214"/>
        <v>41764.44663194444</v>
      </c>
      <c r="T3398" s="11">
        <f t="shared" si="215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6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7">
        <f t="shared" si="212"/>
        <v>1.1200000000000001</v>
      </c>
      <c r="P3399" s="9">
        <f t="shared" si="213"/>
        <v>11.666666666666666</v>
      </c>
      <c r="Q3399" t="s">
        <v>8317</v>
      </c>
      <c r="R3399" t="s">
        <v>8318</v>
      </c>
      <c r="S3399" s="11">
        <f t="shared" si="214"/>
        <v>42378.478344907402</v>
      </c>
      <c r="T3399" s="11">
        <f t="shared" si="215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6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7">
        <f t="shared" si="212"/>
        <v>1.1107499999999999</v>
      </c>
      <c r="P3400" s="9">
        <f t="shared" si="213"/>
        <v>68.353846153846149</v>
      </c>
      <c r="Q3400" t="s">
        <v>8317</v>
      </c>
      <c r="R3400" t="s">
        <v>8318</v>
      </c>
      <c r="S3400" s="11">
        <f t="shared" si="214"/>
        <v>41941.75203703704</v>
      </c>
      <c r="T3400" s="11">
        <f t="shared" si="215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6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7">
        <f t="shared" si="212"/>
        <v>1.0375000000000001</v>
      </c>
      <c r="P3401" s="9">
        <f t="shared" si="213"/>
        <v>27.065217391304348</v>
      </c>
      <c r="Q3401" t="s">
        <v>8317</v>
      </c>
      <c r="R3401" t="s">
        <v>8318</v>
      </c>
      <c r="S3401" s="11">
        <f t="shared" si="214"/>
        <v>42026.920428240745</v>
      </c>
      <c r="T3401" s="11">
        <f t="shared" si="215"/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6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7">
        <f t="shared" si="212"/>
        <v>1.0041</v>
      </c>
      <c r="P3402" s="9">
        <f t="shared" si="213"/>
        <v>118.12941176470588</v>
      </c>
      <c r="Q3402" t="s">
        <v>8317</v>
      </c>
      <c r="R3402" t="s">
        <v>8318</v>
      </c>
      <c r="S3402" s="11">
        <f t="shared" si="214"/>
        <v>41834.953865740739</v>
      </c>
      <c r="T3402" s="11">
        <f t="shared" si="215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6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7">
        <f t="shared" si="212"/>
        <v>1.0186206896551724</v>
      </c>
      <c r="P3403" s="9">
        <f t="shared" si="213"/>
        <v>44.757575757575758</v>
      </c>
      <c r="Q3403" t="s">
        <v>8317</v>
      </c>
      <c r="R3403" t="s">
        <v>8318</v>
      </c>
      <c r="S3403" s="11">
        <f t="shared" si="214"/>
        <v>42193.723912037036</v>
      </c>
      <c r="T3403" s="11">
        <f t="shared" si="215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6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7">
        <f t="shared" si="212"/>
        <v>1.0976666666666666</v>
      </c>
      <c r="P3404" s="9">
        <f t="shared" si="213"/>
        <v>99.787878787878782</v>
      </c>
      <c r="Q3404" t="s">
        <v>8317</v>
      </c>
      <c r="R3404" t="s">
        <v>8318</v>
      </c>
      <c r="S3404" s="11">
        <f t="shared" si="214"/>
        <v>42290.61855324074</v>
      </c>
      <c r="T3404" s="11">
        <f t="shared" si="215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6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7">
        <f t="shared" si="212"/>
        <v>1</v>
      </c>
      <c r="P3405" s="9">
        <f t="shared" si="213"/>
        <v>117.64705882352941</v>
      </c>
      <c r="Q3405" t="s">
        <v>8317</v>
      </c>
      <c r="R3405" t="s">
        <v>8318</v>
      </c>
      <c r="S3405" s="11">
        <f t="shared" si="214"/>
        <v>42150.462083333332</v>
      </c>
      <c r="T3405" s="11">
        <f t="shared" si="215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7">
        <f t="shared" si="212"/>
        <v>1.22</v>
      </c>
      <c r="P3406" s="9">
        <f t="shared" si="213"/>
        <v>203.33333333333334</v>
      </c>
      <c r="Q3406" t="s">
        <v>8317</v>
      </c>
      <c r="R3406" t="s">
        <v>8318</v>
      </c>
      <c r="S3406" s="11">
        <f t="shared" si="214"/>
        <v>42152.503495370373</v>
      </c>
      <c r="T3406" s="11">
        <f t="shared" si="215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6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7">
        <f t="shared" si="212"/>
        <v>1.3757142857142857</v>
      </c>
      <c r="P3407" s="9">
        <f t="shared" si="213"/>
        <v>28.323529411764707</v>
      </c>
      <c r="Q3407" t="s">
        <v>8317</v>
      </c>
      <c r="R3407" t="s">
        <v>8318</v>
      </c>
      <c r="S3407" s="11">
        <f t="shared" si="214"/>
        <v>42410.017199074078</v>
      </c>
      <c r="T3407" s="11">
        <f t="shared" si="215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6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7">
        <f t="shared" si="212"/>
        <v>1.0031000000000001</v>
      </c>
      <c r="P3408" s="9">
        <f t="shared" si="213"/>
        <v>110.23076923076923</v>
      </c>
      <c r="Q3408" t="s">
        <v>8317</v>
      </c>
      <c r="R3408" t="s">
        <v>8318</v>
      </c>
      <c r="S3408" s="11">
        <f t="shared" si="214"/>
        <v>41791.492777777778</v>
      </c>
      <c r="T3408" s="11">
        <f t="shared" si="215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6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7">
        <f t="shared" si="212"/>
        <v>1.071</v>
      </c>
      <c r="P3409" s="9">
        <f t="shared" si="213"/>
        <v>31.970149253731343</v>
      </c>
      <c r="Q3409" t="s">
        <v>8317</v>
      </c>
      <c r="R3409" t="s">
        <v>8318</v>
      </c>
      <c r="S3409" s="11">
        <f t="shared" si="214"/>
        <v>41796.422326388885</v>
      </c>
      <c r="T3409" s="11">
        <f t="shared" si="215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6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7">
        <f t="shared" si="212"/>
        <v>2.11</v>
      </c>
      <c r="P3410" s="9">
        <f t="shared" si="213"/>
        <v>58.611111111111114</v>
      </c>
      <c r="Q3410" t="s">
        <v>8317</v>
      </c>
      <c r="R3410" t="s">
        <v>8318</v>
      </c>
      <c r="S3410" s="11">
        <f t="shared" si="214"/>
        <v>41808.991944444446</v>
      </c>
      <c r="T3410" s="11">
        <f t="shared" si="215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6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7">
        <f t="shared" si="212"/>
        <v>1.236</v>
      </c>
      <c r="P3411" s="9">
        <f t="shared" si="213"/>
        <v>29.428571428571427</v>
      </c>
      <c r="Q3411" t="s">
        <v>8317</v>
      </c>
      <c r="R3411" t="s">
        <v>8318</v>
      </c>
      <c r="S3411" s="11">
        <f t="shared" si="214"/>
        <v>42544.814328703709</v>
      </c>
      <c r="T3411" s="11">
        <f t="shared" si="215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6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7">
        <f t="shared" si="212"/>
        <v>1.085</v>
      </c>
      <c r="P3412" s="9">
        <f t="shared" si="213"/>
        <v>81.375</v>
      </c>
      <c r="Q3412" t="s">
        <v>8317</v>
      </c>
      <c r="R3412" t="s">
        <v>8318</v>
      </c>
      <c r="S3412" s="11">
        <f t="shared" si="214"/>
        <v>42500.041550925926</v>
      </c>
      <c r="T3412" s="11">
        <f t="shared" si="215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6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7">
        <f t="shared" si="212"/>
        <v>1.0356666666666667</v>
      </c>
      <c r="P3413" s="9">
        <f t="shared" si="213"/>
        <v>199.16666666666666</v>
      </c>
      <c r="Q3413" t="s">
        <v>8317</v>
      </c>
      <c r="R3413" t="s">
        <v>8318</v>
      </c>
      <c r="S3413" s="11">
        <f t="shared" si="214"/>
        <v>42265.022824074069</v>
      </c>
      <c r="T3413" s="11">
        <f t="shared" si="215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6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7">
        <f t="shared" si="212"/>
        <v>1</v>
      </c>
      <c r="P3414" s="9">
        <f t="shared" si="213"/>
        <v>115.38461538461539</v>
      </c>
      <c r="Q3414" t="s">
        <v>8317</v>
      </c>
      <c r="R3414" t="s">
        <v>8318</v>
      </c>
      <c r="S3414" s="11">
        <f t="shared" si="214"/>
        <v>41879.959050925929</v>
      </c>
      <c r="T3414" s="11">
        <f t="shared" si="215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6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7">
        <f t="shared" si="212"/>
        <v>1.3</v>
      </c>
      <c r="P3415" s="9">
        <f t="shared" si="213"/>
        <v>46.428571428571431</v>
      </c>
      <c r="Q3415" t="s">
        <v>8317</v>
      </c>
      <c r="R3415" t="s">
        <v>8318</v>
      </c>
      <c r="S3415" s="11">
        <f t="shared" si="214"/>
        <v>42053.733078703706</v>
      </c>
      <c r="T3415" s="11">
        <f t="shared" si="215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7">
        <f t="shared" si="212"/>
        <v>1.0349999999999999</v>
      </c>
      <c r="P3416" s="9">
        <f t="shared" si="213"/>
        <v>70.568181818181813</v>
      </c>
      <c r="Q3416" t="s">
        <v>8317</v>
      </c>
      <c r="R3416" t="s">
        <v>8318</v>
      </c>
      <c r="S3416" s="11">
        <f t="shared" si="214"/>
        <v>42675.832465277781</v>
      </c>
      <c r="T3416" s="11">
        <f t="shared" si="215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6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7">
        <f t="shared" si="212"/>
        <v>1</v>
      </c>
      <c r="P3417" s="9">
        <f t="shared" si="213"/>
        <v>22.222222222222221</v>
      </c>
      <c r="Q3417" t="s">
        <v>8317</v>
      </c>
      <c r="R3417" t="s">
        <v>8318</v>
      </c>
      <c r="S3417" s="11">
        <f t="shared" si="214"/>
        <v>42467.144166666665</v>
      </c>
      <c r="T3417" s="11">
        <f t="shared" si="215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6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7">
        <f t="shared" si="212"/>
        <v>1.196</v>
      </c>
      <c r="P3418" s="9">
        <f t="shared" si="213"/>
        <v>159.46666666666667</v>
      </c>
      <c r="Q3418" t="s">
        <v>8317</v>
      </c>
      <c r="R3418" t="s">
        <v>8318</v>
      </c>
      <c r="S3418" s="11">
        <f t="shared" si="214"/>
        <v>42089.412557870368</v>
      </c>
      <c r="T3418" s="11">
        <f t="shared" si="215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6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7">
        <f t="shared" si="212"/>
        <v>1.0000058823529412</v>
      </c>
      <c r="P3419" s="9">
        <f t="shared" si="213"/>
        <v>37.777999999999999</v>
      </c>
      <c r="Q3419" t="s">
        <v>8317</v>
      </c>
      <c r="R3419" t="s">
        <v>8318</v>
      </c>
      <c r="S3419" s="11">
        <f t="shared" si="214"/>
        <v>41894.91375</v>
      </c>
      <c r="T3419" s="11">
        <f t="shared" si="215"/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6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7">
        <f t="shared" si="212"/>
        <v>1.00875</v>
      </c>
      <c r="P3420" s="9">
        <f t="shared" si="213"/>
        <v>72.053571428571431</v>
      </c>
      <c r="Q3420" t="s">
        <v>8317</v>
      </c>
      <c r="R3420" t="s">
        <v>8318</v>
      </c>
      <c r="S3420" s="11">
        <f t="shared" si="214"/>
        <v>41752.83457175926</v>
      </c>
      <c r="T3420" s="11">
        <f t="shared" si="215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6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7">
        <f t="shared" si="212"/>
        <v>1.0654545454545454</v>
      </c>
      <c r="P3421" s="9">
        <f t="shared" si="213"/>
        <v>63.695652173913047</v>
      </c>
      <c r="Q3421" t="s">
        <v>8317</v>
      </c>
      <c r="R3421" t="s">
        <v>8318</v>
      </c>
      <c r="S3421" s="11">
        <f t="shared" si="214"/>
        <v>42448.821585648147</v>
      </c>
      <c r="T3421" s="11">
        <f t="shared" si="215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6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7">
        <f t="shared" si="212"/>
        <v>1.38</v>
      </c>
      <c r="P3422" s="9">
        <f t="shared" si="213"/>
        <v>28.411764705882351</v>
      </c>
      <c r="Q3422" t="s">
        <v>8317</v>
      </c>
      <c r="R3422" t="s">
        <v>8318</v>
      </c>
      <c r="S3422" s="11">
        <f t="shared" si="214"/>
        <v>42405.090300925927</v>
      </c>
      <c r="T3422" s="11">
        <f t="shared" si="215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6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7">
        <f t="shared" si="212"/>
        <v>1.0115000000000001</v>
      </c>
      <c r="P3423" s="9">
        <f t="shared" si="213"/>
        <v>103.21428571428571</v>
      </c>
      <c r="Q3423" t="s">
        <v>8317</v>
      </c>
      <c r="R3423" t="s">
        <v>8318</v>
      </c>
      <c r="S3423" s="11">
        <f t="shared" si="214"/>
        <v>42037.791238425925</v>
      </c>
      <c r="T3423" s="11">
        <f t="shared" si="215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6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7">
        <f t="shared" si="212"/>
        <v>1.091</v>
      </c>
      <c r="P3424" s="9">
        <f t="shared" si="213"/>
        <v>71.152173913043484</v>
      </c>
      <c r="Q3424" t="s">
        <v>8317</v>
      </c>
      <c r="R3424" t="s">
        <v>8318</v>
      </c>
      <c r="S3424" s="11">
        <f t="shared" si="214"/>
        <v>42323.562222222223</v>
      </c>
      <c r="T3424" s="11">
        <f t="shared" si="215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6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7">
        <f t="shared" si="212"/>
        <v>1.4</v>
      </c>
      <c r="P3425" s="9">
        <f t="shared" si="213"/>
        <v>35</v>
      </c>
      <c r="Q3425" t="s">
        <v>8317</v>
      </c>
      <c r="R3425" t="s">
        <v>8318</v>
      </c>
      <c r="S3425" s="11">
        <f t="shared" si="214"/>
        <v>42088.911354166667</v>
      </c>
      <c r="T3425" s="11">
        <f t="shared" si="215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7">
        <f t="shared" si="212"/>
        <v>1.0358333333333334</v>
      </c>
      <c r="P3426" s="9">
        <f t="shared" si="213"/>
        <v>81.776315789473685</v>
      </c>
      <c r="Q3426" t="s">
        <v>8317</v>
      </c>
      <c r="R3426" t="s">
        <v>8318</v>
      </c>
      <c r="S3426" s="11">
        <f t="shared" si="214"/>
        <v>42018.676898148144</v>
      </c>
      <c r="T3426" s="11">
        <f t="shared" si="215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6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7">
        <f t="shared" si="212"/>
        <v>1.0297033333333332</v>
      </c>
      <c r="P3427" s="9">
        <f t="shared" si="213"/>
        <v>297.02980769230766</v>
      </c>
      <c r="Q3427" t="s">
        <v>8317</v>
      </c>
      <c r="R3427" t="s">
        <v>8318</v>
      </c>
      <c r="S3427" s="11">
        <f t="shared" si="214"/>
        <v>41884.617314814815</v>
      </c>
      <c r="T3427" s="11">
        <f t="shared" si="215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6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7">
        <f t="shared" si="212"/>
        <v>1.0813333333333333</v>
      </c>
      <c r="P3428" s="9">
        <f t="shared" si="213"/>
        <v>46.609195402298852</v>
      </c>
      <c r="Q3428" t="s">
        <v>8317</v>
      </c>
      <c r="R3428" t="s">
        <v>8318</v>
      </c>
      <c r="S3428" s="11">
        <f t="shared" si="214"/>
        <v>41884.056747685187</v>
      </c>
      <c r="T3428" s="11">
        <f t="shared" si="215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6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7">
        <f t="shared" si="212"/>
        <v>1</v>
      </c>
      <c r="P3429" s="9">
        <f t="shared" si="213"/>
        <v>51.724137931034484</v>
      </c>
      <c r="Q3429" t="s">
        <v>8317</v>
      </c>
      <c r="R3429" t="s">
        <v>8318</v>
      </c>
      <c r="S3429" s="11">
        <f t="shared" si="214"/>
        <v>41792.645277777774</v>
      </c>
      <c r="T3429" s="11">
        <f t="shared" si="215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6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7">
        <f t="shared" si="212"/>
        <v>1.0275000000000001</v>
      </c>
      <c r="P3430" s="9">
        <f t="shared" si="213"/>
        <v>40.294117647058826</v>
      </c>
      <c r="Q3430" t="s">
        <v>8317</v>
      </c>
      <c r="R3430" t="s">
        <v>8318</v>
      </c>
      <c r="S3430" s="11">
        <f t="shared" si="214"/>
        <v>42038.720451388886</v>
      </c>
      <c r="T3430" s="11">
        <f t="shared" si="215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6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7">
        <f t="shared" si="212"/>
        <v>1.3</v>
      </c>
      <c r="P3431" s="9">
        <f t="shared" si="213"/>
        <v>16.25</v>
      </c>
      <c r="Q3431" t="s">
        <v>8317</v>
      </c>
      <c r="R3431" t="s">
        <v>8318</v>
      </c>
      <c r="S3431" s="11">
        <f t="shared" si="214"/>
        <v>42662.021539351852</v>
      </c>
      <c r="T3431" s="11">
        <f t="shared" si="215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6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7">
        <f t="shared" si="212"/>
        <v>1.0854949999999999</v>
      </c>
      <c r="P3432" s="9">
        <f t="shared" si="213"/>
        <v>30.152638888888887</v>
      </c>
      <c r="Q3432" t="s">
        <v>8317</v>
      </c>
      <c r="R3432" t="s">
        <v>8318</v>
      </c>
      <c r="S3432" s="11">
        <f t="shared" si="214"/>
        <v>41820.945613425924</v>
      </c>
      <c r="T3432" s="11">
        <f t="shared" si="215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6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7">
        <f t="shared" si="212"/>
        <v>1</v>
      </c>
      <c r="P3433" s="9">
        <f t="shared" si="213"/>
        <v>95.238095238095241</v>
      </c>
      <c r="Q3433" t="s">
        <v>8317</v>
      </c>
      <c r="R3433" t="s">
        <v>8318</v>
      </c>
      <c r="S3433" s="11">
        <f t="shared" si="214"/>
        <v>41839.730937500004</v>
      </c>
      <c r="T3433" s="11">
        <f t="shared" si="215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6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7">
        <f t="shared" si="212"/>
        <v>1.0965</v>
      </c>
      <c r="P3434" s="9">
        <f t="shared" si="213"/>
        <v>52.214285714285715</v>
      </c>
      <c r="Q3434" t="s">
        <v>8317</v>
      </c>
      <c r="R3434" t="s">
        <v>8318</v>
      </c>
      <c r="S3434" s="11">
        <f t="shared" si="214"/>
        <v>42380.581180555557</v>
      </c>
      <c r="T3434" s="11">
        <f t="shared" si="215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6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7">
        <f t="shared" si="212"/>
        <v>1.0026315789473683</v>
      </c>
      <c r="P3435" s="9">
        <f t="shared" si="213"/>
        <v>134.1549295774648</v>
      </c>
      <c r="Q3435" t="s">
        <v>8317</v>
      </c>
      <c r="R3435" t="s">
        <v>8318</v>
      </c>
      <c r="S3435" s="11">
        <f t="shared" si="214"/>
        <v>41776.063136574077</v>
      </c>
      <c r="T3435" s="11">
        <f t="shared" si="215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7">
        <f t="shared" si="212"/>
        <v>1.0555000000000001</v>
      </c>
      <c r="P3436" s="9">
        <f t="shared" si="213"/>
        <v>62.827380952380949</v>
      </c>
      <c r="Q3436" t="s">
        <v>8317</v>
      </c>
      <c r="R3436" t="s">
        <v>8318</v>
      </c>
      <c r="S3436" s="11">
        <f t="shared" si="214"/>
        <v>41800.380428240744</v>
      </c>
      <c r="T3436" s="11">
        <f t="shared" si="215"/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6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7">
        <f t="shared" si="212"/>
        <v>1.1200000000000001</v>
      </c>
      <c r="P3437" s="9">
        <f t="shared" si="213"/>
        <v>58.94736842105263</v>
      </c>
      <c r="Q3437" t="s">
        <v>8317</v>
      </c>
      <c r="R3437" t="s">
        <v>8318</v>
      </c>
      <c r="S3437" s="11">
        <f t="shared" si="214"/>
        <v>42572.61681712963</v>
      </c>
      <c r="T3437" s="11">
        <f t="shared" si="215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6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7">
        <f t="shared" si="212"/>
        <v>1.0589999999999999</v>
      </c>
      <c r="P3438" s="9">
        <f t="shared" si="213"/>
        <v>143.1081081081081</v>
      </c>
      <c r="Q3438" t="s">
        <v>8317</v>
      </c>
      <c r="R3438" t="s">
        <v>8318</v>
      </c>
      <c r="S3438" s="11">
        <f t="shared" si="214"/>
        <v>41851.541585648149</v>
      </c>
      <c r="T3438" s="11">
        <f t="shared" si="215"/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6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7">
        <f t="shared" si="212"/>
        <v>1.01</v>
      </c>
      <c r="P3439" s="9">
        <f t="shared" si="213"/>
        <v>84.166666666666671</v>
      </c>
      <c r="Q3439" t="s">
        <v>8317</v>
      </c>
      <c r="R3439" t="s">
        <v>8318</v>
      </c>
      <c r="S3439" s="11">
        <f t="shared" si="214"/>
        <v>42205.710879629631</v>
      </c>
      <c r="T3439" s="11">
        <f t="shared" si="215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6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7">
        <f t="shared" si="212"/>
        <v>1.042</v>
      </c>
      <c r="P3440" s="9">
        <f t="shared" si="213"/>
        <v>186.07142857142858</v>
      </c>
      <c r="Q3440" t="s">
        <v>8317</v>
      </c>
      <c r="R3440" t="s">
        <v>8318</v>
      </c>
      <c r="S3440" s="11">
        <f t="shared" si="214"/>
        <v>42100.927858796291</v>
      </c>
      <c r="T3440" s="11">
        <f t="shared" si="215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6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7">
        <f t="shared" si="212"/>
        <v>1.3467833333333334</v>
      </c>
      <c r="P3441" s="9">
        <f t="shared" si="213"/>
        <v>89.785555555555561</v>
      </c>
      <c r="Q3441" t="s">
        <v>8317</v>
      </c>
      <c r="R3441" t="s">
        <v>8318</v>
      </c>
      <c r="S3441" s="11">
        <f t="shared" si="214"/>
        <v>42374.911226851851</v>
      </c>
      <c r="T3441" s="11">
        <f t="shared" si="215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6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7">
        <f t="shared" si="212"/>
        <v>1.052184</v>
      </c>
      <c r="P3442" s="9">
        <f t="shared" si="213"/>
        <v>64.157560975609755</v>
      </c>
      <c r="Q3442" t="s">
        <v>8317</v>
      </c>
      <c r="R3442" t="s">
        <v>8318</v>
      </c>
      <c r="S3442" s="11">
        <f t="shared" si="214"/>
        <v>41809.12300925926</v>
      </c>
      <c r="T3442" s="11">
        <f t="shared" si="215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6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7">
        <f t="shared" si="212"/>
        <v>1.026</v>
      </c>
      <c r="P3443" s="9">
        <f t="shared" si="213"/>
        <v>59.651162790697676</v>
      </c>
      <c r="Q3443" t="s">
        <v>8317</v>
      </c>
      <c r="R3443" t="s">
        <v>8318</v>
      </c>
      <c r="S3443" s="11">
        <f t="shared" si="214"/>
        <v>42294.429641203707</v>
      </c>
      <c r="T3443" s="11">
        <f t="shared" si="215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6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7">
        <f t="shared" si="212"/>
        <v>1</v>
      </c>
      <c r="P3444" s="9">
        <f t="shared" si="213"/>
        <v>31.25</v>
      </c>
      <c r="Q3444" t="s">
        <v>8317</v>
      </c>
      <c r="R3444" t="s">
        <v>8318</v>
      </c>
      <c r="S3444" s="11">
        <f t="shared" si="214"/>
        <v>42124.841111111105</v>
      </c>
      <c r="T3444" s="11">
        <f t="shared" si="215"/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6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7">
        <f t="shared" si="212"/>
        <v>1.855</v>
      </c>
      <c r="P3445" s="9">
        <f t="shared" si="213"/>
        <v>41.222222222222221</v>
      </c>
      <c r="Q3445" t="s">
        <v>8317</v>
      </c>
      <c r="R3445" t="s">
        <v>8318</v>
      </c>
      <c r="S3445" s="11">
        <f t="shared" si="214"/>
        <v>41861.524837962963</v>
      </c>
      <c r="T3445" s="11">
        <f t="shared" si="215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7">
        <f t="shared" si="212"/>
        <v>2.89</v>
      </c>
      <c r="P3446" s="9">
        <f t="shared" si="213"/>
        <v>43.35</v>
      </c>
      <c r="Q3446" t="s">
        <v>8317</v>
      </c>
      <c r="R3446" t="s">
        <v>8318</v>
      </c>
      <c r="S3446" s="11">
        <f t="shared" si="214"/>
        <v>42521.291504629626</v>
      </c>
      <c r="T3446" s="11">
        <f t="shared" si="215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6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7">
        <f t="shared" si="212"/>
        <v>1</v>
      </c>
      <c r="P3447" s="9">
        <f t="shared" si="213"/>
        <v>64.516129032258064</v>
      </c>
      <c r="Q3447" t="s">
        <v>8317</v>
      </c>
      <c r="R3447" t="s">
        <v>8318</v>
      </c>
      <c r="S3447" s="11">
        <f t="shared" si="214"/>
        <v>42272.530509259261</v>
      </c>
      <c r="T3447" s="11">
        <f t="shared" si="215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6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7">
        <f t="shared" si="212"/>
        <v>1.0820000000000001</v>
      </c>
      <c r="P3448" s="9">
        <f t="shared" si="213"/>
        <v>43.28</v>
      </c>
      <c r="Q3448" t="s">
        <v>8317</v>
      </c>
      <c r="R3448" t="s">
        <v>8318</v>
      </c>
      <c r="S3448" s="11">
        <f t="shared" si="214"/>
        <v>42016.832465277781</v>
      </c>
      <c r="T3448" s="11">
        <f t="shared" si="215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6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7">
        <f t="shared" si="212"/>
        <v>1.0780000000000001</v>
      </c>
      <c r="P3449" s="9">
        <f t="shared" si="213"/>
        <v>77</v>
      </c>
      <c r="Q3449" t="s">
        <v>8317</v>
      </c>
      <c r="R3449" t="s">
        <v>8318</v>
      </c>
      <c r="S3449" s="11">
        <f t="shared" si="214"/>
        <v>42402.889027777783</v>
      </c>
      <c r="T3449" s="11">
        <f t="shared" si="215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6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7">
        <f t="shared" si="212"/>
        <v>1.0976190476190477</v>
      </c>
      <c r="P3450" s="9">
        <f t="shared" si="213"/>
        <v>51.222222222222221</v>
      </c>
      <c r="Q3450" t="s">
        <v>8317</v>
      </c>
      <c r="R3450" t="s">
        <v>8318</v>
      </c>
      <c r="S3450" s="11">
        <f t="shared" si="214"/>
        <v>41960.119085648148</v>
      </c>
      <c r="T3450" s="11">
        <f t="shared" si="215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6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7">
        <f t="shared" si="212"/>
        <v>1.70625</v>
      </c>
      <c r="P3451" s="9">
        <f t="shared" si="213"/>
        <v>68.25</v>
      </c>
      <c r="Q3451" t="s">
        <v>8317</v>
      </c>
      <c r="R3451" t="s">
        <v>8318</v>
      </c>
      <c r="S3451" s="11">
        <f t="shared" si="214"/>
        <v>42532.052523148144</v>
      </c>
      <c r="T3451" s="11">
        <f t="shared" si="215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6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7">
        <f t="shared" si="212"/>
        <v>1.52</v>
      </c>
      <c r="P3452" s="9">
        <f t="shared" si="213"/>
        <v>19.487179487179485</v>
      </c>
      <c r="Q3452" t="s">
        <v>8317</v>
      </c>
      <c r="R3452" t="s">
        <v>8318</v>
      </c>
      <c r="S3452" s="11">
        <f t="shared" si="214"/>
        <v>42036.704525462963</v>
      </c>
      <c r="T3452" s="11">
        <f t="shared" si="215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6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7">
        <f t="shared" si="212"/>
        <v>1.0123076923076924</v>
      </c>
      <c r="P3453" s="9">
        <f t="shared" si="213"/>
        <v>41.125</v>
      </c>
      <c r="Q3453" t="s">
        <v>8317</v>
      </c>
      <c r="R3453" t="s">
        <v>8318</v>
      </c>
      <c r="S3453" s="11">
        <f t="shared" si="214"/>
        <v>42088.723692129628</v>
      </c>
      <c r="T3453" s="11">
        <f t="shared" si="215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6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7">
        <f t="shared" si="212"/>
        <v>1.532</v>
      </c>
      <c r="P3454" s="9">
        <f t="shared" si="213"/>
        <v>41.405405405405403</v>
      </c>
      <c r="Q3454" t="s">
        <v>8317</v>
      </c>
      <c r="R3454" t="s">
        <v>8318</v>
      </c>
      <c r="S3454" s="11">
        <f t="shared" si="214"/>
        <v>41820.639189814814</v>
      </c>
      <c r="T3454" s="11">
        <f t="shared" si="215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6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7">
        <f t="shared" si="212"/>
        <v>1.2833333333333334</v>
      </c>
      <c r="P3455" s="9">
        <f t="shared" si="213"/>
        <v>27.5</v>
      </c>
      <c r="Q3455" t="s">
        <v>8317</v>
      </c>
      <c r="R3455" t="s">
        <v>8318</v>
      </c>
      <c r="S3455" s="11">
        <f t="shared" si="214"/>
        <v>42535.97865740741</v>
      </c>
      <c r="T3455" s="11">
        <f t="shared" si="215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7">
        <f t="shared" si="212"/>
        <v>1.0071428571428571</v>
      </c>
      <c r="P3456" s="9">
        <f t="shared" si="213"/>
        <v>33.571428571428569</v>
      </c>
      <c r="Q3456" t="s">
        <v>8317</v>
      </c>
      <c r="R3456" t="s">
        <v>8318</v>
      </c>
      <c r="S3456" s="11">
        <f t="shared" si="214"/>
        <v>41821.698599537034</v>
      </c>
      <c r="T3456" s="11">
        <f t="shared" si="215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6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7">
        <f t="shared" si="212"/>
        <v>1.0065</v>
      </c>
      <c r="P3457" s="9">
        <f t="shared" si="213"/>
        <v>145.86956521739131</v>
      </c>
      <c r="Q3457" t="s">
        <v>8317</v>
      </c>
      <c r="R3457" t="s">
        <v>8318</v>
      </c>
      <c r="S3457" s="11">
        <f t="shared" si="214"/>
        <v>42626.7503125</v>
      </c>
      <c r="T3457" s="11">
        <f t="shared" si="215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6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7">
        <f t="shared" si="212"/>
        <v>1.913</v>
      </c>
      <c r="P3458" s="9">
        <f t="shared" si="213"/>
        <v>358.6875</v>
      </c>
      <c r="Q3458" t="s">
        <v>8317</v>
      </c>
      <c r="R3458" t="s">
        <v>8318</v>
      </c>
      <c r="S3458" s="11">
        <f t="shared" si="214"/>
        <v>41821.205636574072</v>
      </c>
      <c r="T3458" s="11">
        <f t="shared" si="215"/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6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7">
        <f t="shared" ref="O3459:O3522" si="216">E3459/D3459</f>
        <v>1.4019999999999999</v>
      </c>
      <c r="P3459" s="9">
        <f t="shared" ref="P3459:P3522" si="217">E3459/L3459</f>
        <v>50.981818181818184</v>
      </c>
      <c r="Q3459" t="s">
        <v>8317</v>
      </c>
      <c r="R3459" t="s">
        <v>8318</v>
      </c>
      <c r="S3459" s="11">
        <f t="shared" ref="S3459:S3522" si="218">(((J3459/60)/60)/24)+DATE(1970,1,1)</f>
        <v>42016.706678240742</v>
      </c>
      <c r="T3459" s="11">
        <f t="shared" ref="T3459:T3522" si="219">(((I3459/60)/60)/24)+DATE(1970,1,1)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6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7">
        <f t="shared" si="216"/>
        <v>1.2433537832310839</v>
      </c>
      <c r="P3460" s="9">
        <f t="shared" si="217"/>
        <v>45.037037037037038</v>
      </c>
      <c r="Q3460" t="s">
        <v>8317</v>
      </c>
      <c r="R3460" t="s">
        <v>8318</v>
      </c>
      <c r="S3460" s="11">
        <f t="shared" si="218"/>
        <v>42011.202581018515</v>
      </c>
      <c r="T3460" s="11">
        <f t="shared" si="219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6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7">
        <f t="shared" si="216"/>
        <v>1.262</v>
      </c>
      <c r="P3461" s="9">
        <f t="shared" si="217"/>
        <v>17.527777777777779</v>
      </c>
      <c r="Q3461" t="s">
        <v>8317</v>
      </c>
      <c r="R3461" t="s">
        <v>8318</v>
      </c>
      <c r="S3461" s="11">
        <f t="shared" si="218"/>
        <v>42480.479861111111</v>
      </c>
      <c r="T3461" s="11">
        <f t="shared" si="219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6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7">
        <f t="shared" si="216"/>
        <v>1.9</v>
      </c>
      <c r="P3462" s="9">
        <f t="shared" si="217"/>
        <v>50</v>
      </c>
      <c r="Q3462" t="s">
        <v>8317</v>
      </c>
      <c r="R3462" t="s">
        <v>8318</v>
      </c>
      <c r="S3462" s="11">
        <f t="shared" si="218"/>
        <v>41852.527222222219</v>
      </c>
      <c r="T3462" s="11">
        <f t="shared" si="219"/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6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7">
        <f t="shared" si="216"/>
        <v>1.39</v>
      </c>
      <c r="P3463" s="9">
        <f t="shared" si="217"/>
        <v>57.916666666666664</v>
      </c>
      <c r="Q3463" t="s">
        <v>8317</v>
      </c>
      <c r="R3463" t="s">
        <v>8318</v>
      </c>
      <c r="S3463" s="11">
        <f t="shared" si="218"/>
        <v>42643.632858796293</v>
      </c>
      <c r="T3463" s="11">
        <f t="shared" si="219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6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7">
        <f t="shared" si="216"/>
        <v>2.02</v>
      </c>
      <c r="P3464" s="9">
        <f t="shared" si="217"/>
        <v>29.705882352941178</v>
      </c>
      <c r="Q3464" t="s">
        <v>8317</v>
      </c>
      <c r="R3464" t="s">
        <v>8318</v>
      </c>
      <c r="S3464" s="11">
        <f t="shared" si="218"/>
        <v>42179.898472222223</v>
      </c>
      <c r="T3464" s="11">
        <f t="shared" si="219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6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7">
        <f t="shared" si="216"/>
        <v>1.0338000000000001</v>
      </c>
      <c r="P3465" s="9">
        <f t="shared" si="217"/>
        <v>90.684210526315795</v>
      </c>
      <c r="Q3465" t="s">
        <v>8317</v>
      </c>
      <c r="R3465" t="s">
        <v>8318</v>
      </c>
      <c r="S3465" s="11">
        <f t="shared" si="218"/>
        <v>42612.918807870374</v>
      </c>
      <c r="T3465" s="11">
        <f t="shared" si="219"/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7">
        <f t="shared" si="216"/>
        <v>1.023236</v>
      </c>
      <c r="P3466" s="9">
        <f t="shared" si="217"/>
        <v>55.012688172043013</v>
      </c>
      <c r="Q3466" t="s">
        <v>8317</v>
      </c>
      <c r="R3466" t="s">
        <v>8318</v>
      </c>
      <c r="S3466" s="11">
        <f t="shared" si="218"/>
        <v>42575.130057870367</v>
      </c>
      <c r="T3466" s="11">
        <f t="shared" si="219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6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7">
        <f t="shared" si="216"/>
        <v>1.03</v>
      </c>
      <c r="P3467" s="9">
        <f t="shared" si="217"/>
        <v>57.222222222222221</v>
      </c>
      <c r="Q3467" t="s">
        <v>8317</v>
      </c>
      <c r="R3467" t="s">
        <v>8318</v>
      </c>
      <c r="S3467" s="11">
        <f t="shared" si="218"/>
        <v>42200.625833333332</v>
      </c>
      <c r="T3467" s="11">
        <f t="shared" si="219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6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7">
        <f t="shared" si="216"/>
        <v>1.2714285714285714</v>
      </c>
      <c r="P3468" s="9">
        <f t="shared" si="217"/>
        <v>72.950819672131146</v>
      </c>
      <c r="Q3468" t="s">
        <v>8317</v>
      </c>
      <c r="R3468" t="s">
        <v>8318</v>
      </c>
      <c r="S3468" s="11">
        <f t="shared" si="218"/>
        <v>42420.019097222219</v>
      </c>
      <c r="T3468" s="11">
        <f t="shared" si="219"/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6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7">
        <f t="shared" si="216"/>
        <v>1.01</v>
      </c>
      <c r="P3469" s="9">
        <f t="shared" si="217"/>
        <v>64.468085106382972</v>
      </c>
      <c r="Q3469" t="s">
        <v>8317</v>
      </c>
      <c r="R3469" t="s">
        <v>8318</v>
      </c>
      <c r="S3469" s="11">
        <f t="shared" si="218"/>
        <v>42053.671666666662</v>
      </c>
      <c r="T3469" s="11">
        <f t="shared" si="219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6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7">
        <f t="shared" si="216"/>
        <v>1.2178</v>
      </c>
      <c r="P3470" s="9">
        <f t="shared" si="217"/>
        <v>716.35294117647061</v>
      </c>
      <c r="Q3470" t="s">
        <v>8317</v>
      </c>
      <c r="R3470" t="s">
        <v>8318</v>
      </c>
      <c r="S3470" s="11">
        <f t="shared" si="218"/>
        <v>42605.765381944439</v>
      </c>
      <c r="T3470" s="11">
        <f t="shared" si="219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6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7">
        <f t="shared" si="216"/>
        <v>1.1339285714285714</v>
      </c>
      <c r="P3471" s="9">
        <f t="shared" si="217"/>
        <v>50.396825396825399</v>
      </c>
      <c r="Q3471" t="s">
        <v>8317</v>
      </c>
      <c r="R3471" t="s">
        <v>8318</v>
      </c>
      <c r="S3471" s="11">
        <f t="shared" si="218"/>
        <v>42458.641724537039</v>
      </c>
      <c r="T3471" s="11">
        <f t="shared" si="219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6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7">
        <f t="shared" si="216"/>
        <v>1.5</v>
      </c>
      <c r="P3472" s="9">
        <f t="shared" si="217"/>
        <v>41.666666666666664</v>
      </c>
      <c r="Q3472" t="s">
        <v>8317</v>
      </c>
      <c r="R3472" t="s">
        <v>8318</v>
      </c>
      <c r="S3472" s="11">
        <f t="shared" si="218"/>
        <v>42529.022013888884</v>
      </c>
      <c r="T3472" s="11">
        <f t="shared" si="219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6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7">
        <f t="shared" si="216"/>
        <v>2.1459999999999999</v>
      </c>
      <c r="P3473" s="9">
        <f t="shared" si="217"/>
        <v>35.766666666666666</v>
      </c>
      <c r="Q3473" t="s">
        <v>8317</v>
      </c>
      <c r="R3473" t="s">
        <v>8318</v>
      </c>
      <c r="S3473" s="11">
        <f t="shared" si="218"/>
        <v>41841.820486111108</v>
      </c>
      <c r="T3473" s="11">
        <f t="shared" si="219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6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7">
        <f t="shared" si="216"/>
        <v>1.0205</v>
      </c>
      <c r="P3474" s="9">
        <f t="shared" si="217"/>
        <v>88.739130434782609</v>
      </c>
      <c r="Q3474" t="s">
        <v>8317</v>
      </c>
      <c r="R3474" t="s">
        <v>8318</v>
      </c>
      <c r="S3474" s="11">
        <f t="shared" si="218"/>
        <v>41928.170497685183</v>
      </c>
      <c r="T3474" s="11">
        <f t="shared" si="219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6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7">
        <f t="shared" si="216"/>
        <v>1</v>
      </c>
      <c r="P3475" s="9">
        <f t="shared" si="217"/>
        <v>148.4848484848485</v>
      </c>
      <c r="Q3475" t="s">
        <v>8317</v>
      </c>
      <c r="R3475" t="s">
        <v>8318</v>
      </c>
      <c r="S3475" s="11">
        <f t="shared" si="218"/>
        <v>42062.834444444445</v>
      </c>
      <c r="T3475" s="11">
        <f t="shared" si="219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7">
        <f t="shared" si="216"/>
        <v>1.01</v>
      </c>
      <c r="P3476" s="9">
        <f t="shared" si="217"/>
        <v>51.794871794871796</v>
      </c>
      <c r="Q3476" t="s">
        <v>8317</v>
      </c>
      <c r="R3476" t="s">
        <v>8318</v>
      </c>
      <c r="S3476" s="11">
        <f t="shared" si="218"/>
        <v>42541.501516203702</v>
      </c>
      <c r="T3476" s="11">
        <f t="shared" si="219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6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7">
        <f t="shared" si="216"/>
        <v>1.1333333333333333</v>
      </c>
      <c r="P3477" s="9">
        <f t="shared" si="217"/>
        <v>20</v>
      </c>
      <c r="Q3477" t="s">
        <v>8317</v>
      </c>
      <c r="R3477" t="s">
        <v>8318</v>
      </c>
      <c r="S3477" s="11">
        <f t="shared" si="218"/>
        <v>41918.880833333329</v>
      </c>
      <c r="T3477" s="11">
        <f t="shared" si="219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6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7">
        <f t="shared" si="216"/>
        <v>1.04</v>
      </c>
      <c r="P3478" s="9">
        <f t="shared" si="217"/>
        <v>52</v>
      </c>
      <c r="Q3478" t="s">
        <v>8317</v>
      </c>
      <c r="R3478" t="s">
        <v>8318</v>
      </c>
      <c r="S3478" s="11">
        <f t="shared" si="218"/>
        <v>41921.279976851853</v>
      </c>
      <c r="T3478" s="11">
        <f t="shared" si="219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6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7">
        <f t="shared" si="216"/>
        <v>1.1533333333333333</v>
      </c>
      <c r="P3479" s="9">
        <f t="shared" si="217"/>
        <v>53.230769230769234</v>
      </c>
      <c r="Q3479" t="s">
        <v>8317</v>
      </c>
      <c r="R3479" t="s">
        <v>8318</v>
      </c>
      <c r="S3479" s="11">
        <f t="shared" si="218"/>
        <v>42128.736608796295</v>
      </c>
      <c r="T3479" s="11">
        <f t="shared" si="219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6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7">
        <f t="shared" si="216"/>
        <v>1.1285000000000001</v>
      </c>
      <c r="P3480" s="9">
        <f t="shared" si="217"/>
        <v>39.596491228070178</v>
      </c>
      <c r="Q3480" t="s">
        <v>8317</v>
      </c>
      <c r="R3480" t="s">
        <v>8318</v>
      </c>
      <c r="S3480" s="11">
        <f t="shared" si="218"/>
        <v>42053.916921296302</v>
      </c>
      <c r="T3480" s="11">
        <f t="shared" si="219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6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7">
        <f t="shared" si="216"/>
        <v>1.2786666666666666</v>
      </c>
      <c r="P3481" s="9">
        <f t="shared" si="217"/>
        <v>34.25</v>
      </c>
      <c r="Q3481" t="s">
        <v>8317</v>
      </c>
      <c r="R3481" t="s">
        <v>8318</v>
      </c>
      <c r="S3481" s="11">
        <f t="shared" si="218"/>
        <v>41781.855092592588</v>
      </c>
      <c r="T3481" s="11">
        <f t="shared" si="219"/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6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7">
        <f t="shared" si="216"/>
        <v>1.4266666666666667</v>
      </c>
      <c r="P3482" s="9">
        <f t="shared" si="217"/>
        <v>164.61538461538461</v>
      </c>
      <c r="Q3482" t="s">
        <v>8317</v>
      </c>
      <c r="R3482" t="s">
        <v>8318</v>
      </c>
      <c r="S3482" s="11">
        <f t="shared" si="218"/>
        <v>42171.317442129628</v>
      </c>
      <c r="T3482" s="11">
        <f t="shared" si="219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6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7">
        <f t="shared" si="216"/>
        <v>1.1879999999999999</v>
      </c>
      <c r="P3483" s="9">
        <f t="shared" si="217"/>
        <v>125.05263157894737</v>
      </c>
      <c r="Q3483" t="s">
        <v>8317</v>
      </c>
      <c r="R3483" t="s">
        <v>8318</v>
      </c>
      <c r="S3483" s="11">
        <f t="shared" si="218"/>
        <v>41989.24754629629</v>
      </c>
      <c r="T3483" s="11">
        <f t="shared" si="219"/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6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7">
        <f t="shared" si="216"/>
        <v>1.3833333333333333</v>
      </c>
      <c r="P3484" s="9">
        <f t="shared" si="217"/>
        <v>51.875</v>
      </c>
      <c r="Q3484" t="s">
        <v>8317</v>
      </c>
      <c r="R3484" t="s">
        <v>8318</v>
      </c>
      <c r="S3484" s="11">
        <f t="shared" si="218"/>
        <v>41796.771597222221</v>
      </c>
      <c r="T3484" s="11">
        <f t="shared" si="219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6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7">
        <f t="shared" si="216"/>
        <v>1.599402985074627</v>
      </c>
      <c r="P3485" s="9">
        <f t="shared" si="217"/>
        <v>40.285714285714285</v>
      </c>
      <c r="Q3485" t="s">
        <v>8317</v>
      </c>
      <c r="R3485" t="s">
        <v>8318</v>
      </c>
      <c r="S3485" s="11">
        <f t="shared" si="218"/>
        <v>41793.668761574074</v>
      </c>
      <c r="T3485" s="11">
        <f t="shared" si="219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7">
        <f t="shared" si="216"/>
        <v>1.1424000000000001</v>
      </c>
      <c r="P3486" s="9">
        <f t="shared" si="217"/>
        <v>64.909090909090907</v>
      </c>
      <c r="Q3486" t="s">
        <v>8317</v>
      </c>
      <c r="R3486" t="s">
        <v>8318</v>
      </c>
      <c r="S3486" s="11">
        <f t="shared" si="218"/>
        <v>42506.760405092587</v>
      </c>
      <c r="T3486" s="11">
        <f t="shared" si="219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6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7">
        <f t="shared" si="216"/>
        <v>1.0060606060606061</v>
      </c>
      <c r="P3487" s="9">
        <f t="shared" si="217"/>
        <v>55.333333333333336</v>
      </c>
      <c r="Q3487" t="s">
        <v>8317</v>
      </c>
      <c r="R3487" t="s">
        <v>8318</v>
      </c>
      <c r="S3487" s="11">
        <f t="shared" si="218"/>
        <v>42372.693055555559</v>
      </c>
      <c r="T3487" s="11">
        <f t="shared" si="219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6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7">
        <f t="shared" si="216"/>
        <v>1.552</v>
      </c>
      <c r="P3488" s="9">
        <f t="shared" si="217"/>
        <v>83.142857142857139</v>
      </c>
      <c r="Q3488" t="s">
        <v>8317</v>
      </c>
      <c r="R3488" t="s">
        <v>8318</v>
      </c>
      <c r="S3488" s="11">
        <f t="shared" si="218"/>
        <v>42126.87501157407</v>
      </c>
      <c r="T3488" s="11">
        <f t="shared" si="219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6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7">
        <f t="shared" si="216"/>
        <v>1.2775000000000001</v>
      </c>
      <c r="P3489" s="9">
        <f t="shared" si="217"/>
        <v>38.712121212121211</v>
      </c>
      <c r="Q3489" t="s">
        <v>8317</v>
      </c>
      <c r="R3489" t="s">
        <v>8318</v>
      </c>
      <c r="S3489" s="11">
        <f t="shared" si="218"/>
        <v>42149.940416666665</v>
      </c>
      <c r="T3489" s="11">
        <f t="shared" si="219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6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7">
        <f t="shared" si="216"/>
        <v>1.212</v>
      </c>
      <c r="P3490" s="9">
        <f t="shared" si="217"/>
        <v>125.37931034482759</v>
      </c>
      <c r="Q3490" t="s">
        <v>8317</v>
      </c>
      <c r="R3490" t="s">
        <v>8318</v>
      </c>
      <c r="S3490" s="11">
        <f t="shared" si="218"/>
        <v>42087.768055555556</v>
      </c>
      <c r="T3490" s="11">
        <f t="shared" si="219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6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7">
        <f t="shared" si="216"/>
        <v>1.127</v>
      </c>
      <c r="P3491" s="9">
        <f t="shared" si="217"/>
        <v>78.263888888888886</v>
      </c>
      <c r="Q3491" t="s">
        <v>8317</v>
      </c>
      <c r="R3491" t="s">
        <v>8318</v>
      </c>
      <c r="S3491" s="11">
        <f t="shared" si="218"/>
        <v>41753.635775462964</v>
      </c>
      <c r="T3491" s="11">
        <f t="shared" si="219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6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7">
        <f t="shared" si="216"/>
        <v>1.2749999999999999</v>
      </c>
      <c r="P3492" s="9">
        <f t="shared" si="217"/>
        <v>47.222222222222221</v>
      </c>
      <c r="Q3492" t="s">
        <v>8317</v>
      </c>
      <c r="R3492" t="s">
        <v>8318</v>
      </c>
      <c r="S3492" s="11">
        <f t="shared" si="218"/>
        <v>42443.802361111113</v>
      </c>
      <c r="T3492" s="11">
        <f t="shared" si="219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6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7">
        <f t="shared" si="216"/>
        <v>1.5820000000000001</v>
      </c>
      <c r="P3493" s="9">
        <f t="shared" si="217"/>
        <v>79.099999999999994</v>
      </c>
      <c r="Q3493" t="s">
        <v>8317</v>
      </c>
      <c r="R3493" t="s">
        <v>8318</v>
      </c>
      <c r="S3493" s="11">
        <f t="shared" si="218"/>
        <v>42121.249814814815</v>
      </c>
      <c r="T3493" s="11">
        <f t="shared" si="219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6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7">
        <f t="shared" si="216"/>
        <v>1.0526894736842105</v>
      </c>
      <c r="P3494" s="9">
        <f t="shared" si="217"/>
        <v>114.29199999999999</v>
      </c>
      <c r="Q3494" t="s">
        <v>8317</v>
      </c>
      <c r="R3494" t="s">
        <v>8318</v>
      </c>
      <c r="S3494" s="11">
        <f t="shared" si="218"/>
        <v>42268.009224537032</v>
      </c>
      <c r="T3494" s="11">
        <f t="shared" si="219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6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7">
        <f t="shared" si="216"/>
        <v>1</v>
      </c>
      <c r="P3495" s="9">
        <f t="shared" si="217"/>
        <v>51.724137931034484</v>
      </c>
      <c r="Q3495" t="s">
        <v>8317</v>
      </c>
      <c r="R3495" t="s">
        <v>8318</v>
      </c>
      <c r="S3495" s="11">
        <f t="shared" si="218"/>
        <v>41848.866157407407</v>
      </c>
      <c r="T3495" s="11">
        <f t="shared" si="219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7">
        <f t="shared" si="216"/>
        <v>1</v>
      </c>
      <c r="P3496" s="9">
        <f t="shared" si="217"/>
        <v>30.76923076923077</v>
      </c>
      <c r="Q3496" t="s">
        <v>8317</v>
      </c>
      <c r="R3496" t="s">
        <v>8318</v>
      </c>
      <c r="S3496" s="11">
        <f t="shared" si="218"/>
        <v>42689.214988425927</v>
      </c>
      <c r="T3496" s="11">
        <f t="shared" si="219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6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7">
        <f t="shared" si="216"/>
        <v>1.0686</v>
      </c>
      <c r="P3497" s="9">
        <f t="shared" si="217"/>
        <v>74.208333333333329</v>
      </c>
      <c r="Q3497" t="s">
        <v>8317</v>
      </c>
      <c r="R3497" t="s">
        <v>8318</v>
      </c>
      <c r="S3497" s="11">
        <f t="shared" si="218"/>
        <v>41915.762835648151</v>
      </c>
      <c r="T3497" s="11">
        <f t="shared" si="219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6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7">
        <f t="shared" si="216"/>
        <v>1.244</v>
      </c>
      <c r="P3498" s="9">
        <f t="shared" si="217"/>
        <v>47.846153846153847</v>
      </c>
      <c r="Q3498" t="s">
        <v>8317</v>
      </c>
      <c r="R3498" t="s">
        <v>8318</v>
      </c>
      <c r="S3498" s="11">
        <f t="shared" si="218"/>
        <v>42584.846828703703</v>
      </c>
      <c r="T3498" s="11">
        <f t="shared" si="219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6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7">
        <f t="shared" si="216"/>
        <v>1.0870406189555126</v>
      </c>
      <c r="P3499" s="9">
        <f t="shared" si="217"/>
        <v>34.408163265306122</v>
      </c>
      <c r="Q3499" t="s">
        <v>8317</v>
      </c>
      <c r="R3499" t="s">
        <v>8318</v>
      </c>
      <c r="S3499" s="11">
        <f t="shared" si="218"/>
        <v>42511.741944444439</v>
      </c>
      <c r="T3499" s="11">
        <f t="shared" si="219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6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7">
        <f t="shared" si="216"/>
        <v>1.0242424242424242</v>
      </c>
      <c r="P3500" s="9">
        <f t="shared" si="217"/>
        <v>40.238095238095241</v>
      </c>
      <c r="Q3500" t="s">
        <v>8317</v>
      </c>
      <c r="R3500" t="s">
        <v>8318</v>
      </c>
      <c r="S3500" s="11">
        <f t="shared" si="218"/>
        <v>42459.15861111111</v>
      </c>
      <c r="T3500" s="11">
        <f t="shared" si="219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6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7">
        <f t="shared" si="216"/>
        <v>1.0549999999999999</v>
      </c>
      <c r="P3501" s="9">
        <f t="shared" si="217"/>
        <v>60.285714285714285</v>
      </c>
      <c r="Q3501" t="s">
        <v>8317</v>
      </c>
      <c r="R3501" t="s">
        <v>8318</v>
      </c>
      <c r="S3501" s="11">
        <f t="shared" si="218"/>
        <v>42132.036168981482</v>
      </c>
      <c r="T3501" s="11">
        <f t="shared" si="219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6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7">
        <f t="shared" si="216"/>
        <v>1.0629999999999999</v>
      </c>
      <c r="P3502" s="9">
        <f t="shared" si="217"/>
        <v>25.30952380952381</v>
      </c>
      <c r="Q3502" t="s">
        <v>8317</v>
      </c>
      <c r="R3502" t="s">
        <v>8318</v>
      </c>
      <c r="S3502" s="11">
        <f t="shared" si="218"/>
        <v>42419.91942129629</v>
      </c>
      <c r="T3502" s="11">
        <f t="shared" si="219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6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7">
        <f t="shared" si="216"/>
        <v>1.0066666666666666</v>
      </c>
      <c r="P3503" s="9">
        <f t="shared" si="217"/>
        <v>35.952380952380949</v>
      </c>
      <c r="Q3503" t="s">
        <v>8317</v>
      </c>
      <c r="R3503" t="s">
        <v>8318</v>
      </c>
      <c r="S3503" s="11">
        <f t="shared" si="218"/>
        <v>42233.763831018514</v>
      </c>
      <c r="T3503" s="11">
        <f t="shared" si="219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6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7">
        <f t="shared" si="216"/>
        <v>1.054</v>
      </c>
      <c r="P3504" s="9">
        <f t="shared" si="217"/>
        <v>136</v>
      </c>
      <c r="Q3504" t="s">
        <v>8317</v>
      </c>
      <c r="R3504" t="s">
        <v>8318</v>
      </c>
      <c r="S3504" s="11">
        <f t="shared" si="218"/>
        <v>42430.839398148149</v>
      </c>
      <c r="T3504" s="11">
        <f t="shared" si="219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6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7">
        <f t="shared" si="216"/>
        <v>1.0755999999999999</v>
      </c>
      <c r="P3505" s="9">
        <f t="shared" si="217"/>
        <v>70.763157894736835</v>
      </c>
      <c r="Q3505" t="s">
        <v>8317</v>
      </c>
      <c r="R3505" t="s">
        <v>8318</v>
      </c>
      <c r="S3505" s="11">
        <f t="shared" si="218"/>
        <v>42545.478333333333</v>
      </c>
      <c r="T3505" s="11">
        <f t="shared" si="219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7">
        <f t="shared" si="216"/>
        <v>1</v>
      </c>
      <c r="P3506" s="9">
        <f t="shared" si="217"/>
        <v>125</v>
      </c>
      <c r="Q3506" t="s">
        <v>8317</v>
      </c>
      <c r="R3506" t="s">
        <v>8318</v>
      </c>
      <c r="S3506" s="11">
        <f t="shared" si="218"/>
        <v>42297.748738425929</v>
      </c>
      <c r="T3506" s="11">
        <f t="shared" si="219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6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7">
        <f t="shared" si="216"/>
        <v>1.0376000000000001</v>
      </c>
      <c r="P3507" s="9">
        <f t="shared" si="217"/>
        <v>66.512820512820511</v>
      </c>
      <c r="Q3507" t="s">
        <v>8317</v>
      </c>
      <c r="R3507" t="s">
        <v>8318</v>
      </c>
      <c r="S3507" s="11">
        <f t="shared" si="218"/>
        <v>41760.935706018521</v>
      </c>
      <c r="T3507" s="11">
        <f t="shared" si="219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6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7">
        <f t="shared" si="216"/>
        <v>1.0149999999999999</v>
      </c>
      <c r="P3508" s="9">
        <f t="shared" si="217"/>
        <v>105</v>
      </c>
      <c r="Q3508" t="s">
        <v>8317</v>
      </c>
      <c r="R3508" t="s">
        <v>8318</v>
      </c>
      <c r="S3508" s="11">
        <f t="shared" si="218"/>
        <v>41829.734259259261</v>
      </c>
      <c r="T3508" s="11">
        <f t="shared" si="219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6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7">
        <f t="shared" si="216"/>
        <v>1.044</v>
      </c>
      <c r="P3509" s="9">
        <f t="shared" si="217"/>
        <v>145</v>
      </c>
      <c r="Q3509" t="s">
        <v>8317</v>
      </c>
      <c r="R3509" t="s">
        <v>8318</v>
      </c>
      <c r="S3509" s="11">
        <f t="shared" si="218"/>
        <v>42491.92288194444</v>
      </c>
      <c r="T3509" s="11">
        <f t="shared" si="219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6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7">
        <f t="shared" si="216"/>
        <v>1.8</v>
      </c>
      <c r="P3510" s="9">
        <f t="shared" si="217"/>
        <v>12</v>
      </c>
      <c r="Q3510" t="s">
        <v>8317</v>
      </c>
      <c r="R3510" t="s">
        <v>8318</v>
      </c>
      <c r="S3510" s="11">
        <f t="shared" si="218"/>
        <v>42477.729780092588</v>
      </c>
      <c r="T3510" s="11">
        <f t="shared" si="219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6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7">
        <f t="shared" si="216"/>
        <v>1.0633333333333332</v>
      </c>
      <c r="P3511" s="9">
        <f t="shared" si="217"/>
        <v>96.666666666666671</v>
      </c>
      <c r="Q3511" t="s">
        <v>8317</v>
      </c>
      <c r="R3511" t="s">
        <v>8318</v>
      </c>
      <c r="S3511" s="11">
        <f t="shared" si="218"/>
        <v>41950.859560185185</v>
      </c>
      <c r="T3511" s="11">
        <f t="shared" si="219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6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7">
        <f t="shared" si="216"/>
        <v>1.0055555555555555</v>
      </c>
      <c r="P3512" s="9">
        <f t="shared" si="217"/>
        <v>60.333333333333336</v>
      </c>
      <c r="Q3512" t="s">
        <v>8317</v>
      </c>
      <c r="R3512" t="s">
        <v>8318</v>
      </c>
      <c r="S3512" s="11">
        <f t="shared" si="218"/>
        <v>41802.62090277778</v>
      </c>
      <c r="T3512" s="11">
        <f t="shared" si="219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6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7">
        <f t="shared" si="216"/>
        <v>1.012</v>
      </c>
      <c r="P3513" s="9">
        <f t="shared" si="217"/>
        <v>79.89473684210526</v>
      </c>
      <c r="Q3513" t="s">
        <v>8317</v>
      </c>
      <c r="R3513" t="s">
        <v>8318</v>
      </c>
      <c r="S3513" s="11">
        <f t="shared" si="218"/>
        <v>41927.873784722222</v>
      </c>
      <c r="T3513" s="11">
        <f t="shared" si="219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6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7">
        <f t="shared" si="216"/>
        <v>1</v>
      </c>
      <c r="P3514" s="9">
        <f t="shared" si="217"/>
        <v>58.823529411764703</v>
      </c>
      <c r="Q3514" t="s">
        <v>8317</v>
      </c>
      <c r="R3514" t="s">
        <v>8318</v>
      </c>
      <c r="S3514" s="11">
        <f t="shared" si="218"/>
        <v>42057.536944444444</v>
      </c>
      <c r="T3514" s="11">
        <f t="shared" si="219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6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7">
        <f t="shared" si="216"/>
        <v>1.1839285714285714</v>
      </c>
      <c r="P3515" s="9">
        <f t="shared" si="217"/>
        <v>75.340909090909093</v>
      </c>
      <c r="Q3515" t="s">
        <v>8317</v>
      </c>
      <c r="R3515" t="s">
        <v>8318</v>
      </c>
      <c r="S3515" s="11">
        <f t="shared" si="218"/>
        <v>41781.096203703702</v>
      </c>
      <c r="T3515" s="11">
        <f t="shared" si="219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7">
        <f t="shared" si="216"/>
        <v>1.1000000000000001</v>
      </c>
      <c r="P3516" s="9">
        <f t="shared" si="217"/>
        <v>55</v>
      </c>
      <c r="Q3516" t="s">
        <v>8317</v>
      </c>
      <c r="R3516" t="s">
        <v>8318</v>
      </c>
      <c r="S3516" s="11">
        <f t="shared" si="218"/>
        <v>42020.846666666665</v>
      </c>
      <c r="T3516" s="11">
        <f t="shared" si="219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6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7">
        <f t="shared" si="216"/>
        <v>1.0266666666666666</v>
      </c>
      <c r="P3517" s="9">
        <f t="shared" si="217"/>
        <v>66.956521739130437</v>
      </c>
      <c r="Q3517" t="s">
        <v>8317</v>
      </c>
      <c r="R3517" t="s">
        <v>8318</v>
      </c>
      <c r="S3517" s="11">
        <f t="shared" si="218"/>
        <v>42125.772812499999</v>
      </c>
      <c r="T3517" s="11">
        <f t="shared" si="219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6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7">
        <f t="shared" si="216"/>
        <v>1</v>
      </c>
      <c r="P3518" s="9">
        <f t="shared" si="217"/>
        <v>227.27272727272728</v>
      </c>
      <c r="Q3518" t="s">
        <v>8317</v>
      </c>
      <c r="R3518" t="s">
        <v>8318</v>
      </c>
      <c r="S3518" s="11">
        <f t="shared" si="218"/>
        <v>41856.010069444441</v>
      </c>
      <c r="T3518" s="11">
        <f t="shared" si="219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6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7">
        <f t="shared" si="216"/>
        <v>1</v>
      </c>
      <c r="P3519" s="9">
        <f t="shared" si="217"/>
        <v>307.69230769230768</v>
      </c>
      <c r="Q3519" t="s">
        <v>8317</v>
      </c>
      <c r="R3519" t="s">
        <v>8318</v>
      </c>
      <c r="S3519" s="11">
        <f t="shared" si="218"/>
        <v>41794.817523148151</v>
      </c>
      <c r="T3519" s="11">
        <f t="shared" si="219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6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7">
        <f t="shared" si="216"/>
        <v>1.10046</v>
      </c>
      <c r="P3520" s="9">
        <f t="shared" si="217"/>
        <v>50.020909090909093</v>
      </c>
      <c r="Q3520" t="s">
        <v>8317</v>
      </c>
      <c r="R3520" t="s">
        <v>8318</v>
      </c>
      <c r="S3520" s="11">
        <f t="shared" si="218"/>
        <v>41893.783553240741</v>
      </c>
      <c r="T3520" s="11">
        <f t="shared" si="219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6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7">
        <f t="shared" si="216"/>
        <v>1.0135000000000001</v>
      </c>
      <c r="P3521" s="9">
        <f t="shared" si="217"/>
        <v>72.392857142857139</v>
      </c>
      <c r="Q3521" t="s">
        <v>8317</v>
      </c>
      <c r="R3521" t="s">
        <v>8318</v>
      </c>
      <c r="S3521" s="11">
        <f t="shared" si="218"/>
        <v>42037.598958333328</v>
      </c>
      <c r="T3521" s="11">
        <f t="shared" si="219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6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7">
        <f t="shared" si="216"/>
        <v>1.0075000000000001</v>
      </c>
      <c r="P3522" s="9">
        <f t="shared" si="217"/>
        <v>95.952380952380949</v>
      </c>
      <c r="Q3522" t="s">
        <v>8317</v>
      </c>
      <c r="R3522" t="s">
        <v>8318</v>
      </c>
      <c r="S3522" s="11">
        <f t="shared" si="218"/>
        <v>42227.824212962965</v>
      </c>
      <c r="T3522" s="11">
        <f t="shared" si="219"/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6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7">
        <f t="shared" ref="O3523:O3586" si="220">E3523/D3523</f>
        <v>1.6942857142857144</v>
      </c>
      <c r="P3523" s="9">
        <f t="shared" ref="P3523:P3586" si="221">E3523/L3523</f>
        <v>45.615384615384613</v>
      </c>
      <c r="Q3523" t="s">
        <v>8317</v>
      </c>
      <c r="R3523" t="s">
        <v>8318</v>
      </c>
      <c r="S3523" s="11">
        <f t="shared" ref="S3523:S3586" si="222">(((J3523/60)/60)/24)+DATE(1970,1,1)</f>
        <v>41881.361342592594</v>
      </c>
      <c r="T3523" s="11">
        <f t="shared" ref="T3523:T3586" si="223">(((I3523/60)/60)/24)+DATE(1970,1,1)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6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7">
        <f t="shared" si="220"/>
        <v>1</v>
      </c>
      <c r="P3524" s="9">
        <f t="shared" si="221"/>
        <v>41.029411764705884</v>
      </c>
      <c r="Q3524" t="s">
        <v>8317</v>
      </c>
      <c r="R3524" t="s">
        <v>8318</v>
      </c>
      <c r="S3524" s="11">
        <f t="shared" si="222"/>
        <v>42234.789884259255</v>
      </c>
      <c r="T3524" s="11">
        <f t="shared" si="223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6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7">
        <f t="shared" si="220"/>
        <v>1.1365000000000001</v>
      </c>
      <c r="P3525" s="9">
        <f t="shared" si="221"/>
        <v>56.825000000000003</v>
      </c>
      <c r="Q3525" t="s">
        <v>8317</v>
      </c>
      <c r="R3525" t="s">
        <v>8318</v>
      </c>
      <c r="S3525" s="11">
        <f t="shared" si="222"/>
        <v>42581.397546296299</v>
      </c>
      <c r="T3525" s="11">
        <f t="shared" si="223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7">
        <f t="shared" si="220"/>
        <v>1.0156000000000001</v>
      </c>
      <c r="P3526" s="9">
        <f t="shared" si="221"/>
        <v>137.24324324324326</v>
      </c>
      <c r="Q3526" t="s">
        <v>8317</v>
      </c>
      <c r="R3526" t="s">
        <v>8318</v>
      </c>
      <c r="S3526" s="11">
        <f t="shared" si="222"/>
        <v>41880.76357638889</v>
      </c>
      <c r="T3526" s="11">
        <f t="shared" si="223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6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7">
        <f t="shared" si="220"/>
        <v>1.06</v>
      </c>
      <c r="P3527" s="9">
        <f t="shared" si="221"/>
        <v>75.714285714285708</v>
      </c>
      <c r="Q3527" t="s">
        <v>8317</v>
      </c>
      <c r="R3527" t="s">
        <v>8318</v>
      </c>
      <c r="S3527" s="11">
        <f t="shared" si="222"/>
        <v>42214.6956712963</v>
      </c>
      <c r="T3527" s="11">
        <f t="shared" si="223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6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7">
        <f t="shared" si="220"/>
        <v>1.02</v>
      </c>
      <c r="P3528" s="9">
        <f t="shared" si="221"/>
        <v>99</v>
      </c>
      <c r="Q3528" t="s">
        <v>8317</v>
      </c>
      <c r="R3528" t="s">
        <v>8318</v>
      </c>
      <c r="S3528" s="11">
        <f t="shared" si="222"/>
        <v>42460.335312499999</v>
      </c>
      <c r="T3528" s="11">
        <f t="shared" si="223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6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7">
        <f t="shared" si="220"/>
        <v>1.1691666666666667</v>
      </c>
      <c r="P3529" s="9">
        <f t="shared" si="221"/>
        <v>81.569767441860463</v>
      </c>
      <c r="Q3529" t="s">
        <v>8317</v>
      </c>
      <c r="R3529" t="s">
        <v>8318</v>
      </c>
      <c r="S3529" s="11">
        <f t="shared" si="222"/>
        <v>42167.023206018523</v>
      </c>
      <c r="T3529" s="11">
        <f t="shared" si="223"/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6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7">
        <f t="shared" si="220"/>
        <v>1.0115151515151515</v>
      </c>
      <c r="P3530" s="9">
        <f t="shared" si="221"/>
        <v>45.108108108108105</v>
      </c>
      <c r="Q3530" t="s">
        <v>8317</v>
      </c>
      <c r="R3530" t="s">
        <v>8318</v>
      </c>
      <c r="S3530" s="11">
        <f t="shared" si="222"/>
        <v>42733.50136574074</v>
      </c>
      <c r="T3530" s="11">
        <f t="shared" si="223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6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7">
        <f t="shared" si="220"/>
        <v>1.32</v>
      </c>
      <c r="P3531" s="9">
        <f t="shared" si="221"/>
        <v>36.666666666666664</v>
      </c>
      <c r="Q3531" t="s">
        <v>8317</v>
      </c>
      <c r="R3531" t="s">
        <v>8318</v>
      </c>
      <c r="S3531" s="11">
        <f t="shared" si="222"/>
        <v>42177.761782407411</v>
      </c>
      <c r="T3531" s="11">
        <f t="shared" si="223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6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7">
        <f t="shared" si="220"/>
        <v>1</v>
      </c>
      <c r="P3532" s="9">
        <f t="shared" si="221"/>
        <v>125</v>
      </c>
      <c r="Q3532" t="s">
        <v>8317</v>
      </c>
      <c r="R3532" t="s">
        <v>8318</v>
      </c>
      <c r="S3532" s="11">
        <f t="shared" si="222"/>
        <v>42442.623344907406</v>
      </c>
      <c r="T3532" s="11">
        <f t="shared" si="223"/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6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7">
        <f t="shared" si="220"/>
        <v>1.28</v>
      </c>
      <c r="P3533" s="9">
        <f t="shared" si="221"/>
        <v>49.230769230769234</v>
      </c>
      <c r="Q3533" t="s">
        <v>8317</v>
      </c>
      <c r="R3533" t="s">
        <v>8318</v>
      </c>
      <c r="S3533" s="11">
        <f t="shared" si="222"/>
        <v>42521.654328703706</v>
      </c>
      <c r="T3533" s="11">
        <f t="shared" si="223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6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7">
        <f t="shared" si="220"/>
        <v>1.1895833333333334</v>
      </c>
      <c r="P3534" s="9">
        <f t="shared" si="221"/>
        <v>42.296296296296298</v>
      </c>
      <c r="Q3534" t="s">
        <v>8317</v>
      </c>
      <c r="R3534" t="s">
        <v>8318</v>
      </c>
      <c r="S3534" s="11">
        <f t="shared" si="222"/>
        <v>41884.599849537037</v>
      </c>
      <c r="T3534" s="11">
        <f t="shared" si="223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6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7">
        <f t="shared" si="220"/>
        <v>1.262</v>
      </c>
      <c r="P3535" s="9">
        <f t="shared" si="221"/>
        <v>78.875</v>
      </c>
      <c r="Q3535" t="s">
        <v>8317</v>
      </c>
      <c r="R3535" t="s">
        <v>8318</v>
      </c>
      <c r="S3535" s="11">
        <f t="shared" si="222"/>
        <v>42289.761192129634</v>
      </c>
      <c r="T3535" s="11">
        <f t="shared" si="223"/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7">
        <f t="shared" si="220"/>
        <v>1.5620000000000001</v>
      </c>
      <c r="P3536" s="9">
        <f t="shared" si="221"/>
        <v>38.284313725490193</v>
      </c>
      <c r="Q3536" t="s">
        <v>8317</v>
      </c>
      <c r="R3536" t="s">
        <v>8318</v>
      </c>
      <c r="S3536" s="11">
        <f t="shared" si="222"/>
        <v>42243.6252662037</v>
      </c>
      <c r="T3536" s="11">
        <f t="shared" si="223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6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7">
        <f t="shared" si="220"/>
        <v>1.0315000000000001</v>
      </c>
      <c r="P3537" s="9">
        <f t="shared" si="221"/>
        <v>44.847826086956523</v>
      </c>
      <c r="Q3537" t="s">
        <v>8317</v>
      </c>
      <c r="R3537" t="s">
        <v>8318</v>
      </c>
      <c r="S3537" s="11">
        <f t="shared" si="222"/>
        <v>42248.640162037031</v>
      </c>
      <c r="T3537" s="11">
        <f t="shared" si="223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6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7">
        <f t="shared" si="220"/>
        <v>1.5333333333333334</v>
      </c>
      <c r="P3538" s="9">
        <f t="shared" si="221"/>
        <v>13.529411764705882</v>
      </c>
      <c r="Q3538" t="s">
        <v>8317</v>
      </c>
      <c r="R3538" t="s">
        <v>8318</v>
      </c>
      <c r="S3538" s="11">
        <f t="shared" si="222"/>
        <v>42328.727141203708</v>
      </c>
      <c r="T3538" s="11">
        <f t="shared" si="223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6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7">
        <f t="shared" si="220"/>
        <v>1.8044444444444445</v>
      </c>
      <c r="P3539" s="9">
        <f t="shared" si="221"/>
        <v>43.5</v>
      </c>
      <c r="Q3539" t="s">
        <v>8317</v>
      </c>
      <c r="R3539" t="s">
        <v>8318</v>
      </c>
      <c r="S3539" s="11">
        <f t="shared" si="222"/>
        <v>41923.354351851849</v>
      </c>
      <c r="T3539" s="11">
        <f t="shared" si="223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6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7">
        <f t="shared" si="220"/>
        <v>1.2845</v>
      </c>
      <c r="P3540" s="9">
        <f t="shared" si="221"/>
        <v>30.951807228915662</v>
      </c>
      <c r="Q3540" t="s">
        <v>8317</v>
      </c>
      <c r="R3540" t="s">
        <v>8318</v>
      </c>
      <c r="S3540" s="11">
        <f t="shared" si="222"/>
        <v>42571.420601851853</v>
      </c>
      <c r="T3540" s="11">
        <f t="shared" si="223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6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7">
        <f t="shared" si="220"/>
        <v>1.1966666666666668</v>
      </c>
      <c r="P3541" s="9">
        <f t="shared" si="221"/>
        <v>55.230769230769234</v>
      </c>
      <c r="Q3541" t="s">
        <v>8317</v>
      </c>
      <c r="R3541" t="s">
        <v>8318</v>
      </c>
      <c r="S3541" s="11">
        <f t="shared" si="222"/>
        <v>42600.756041666667</v>
      </c>
      <c r="T3541" s="11">
        <f t="shared" si="223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6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7">
        <f t="shared" si="220"/>
        <v>1.23</v>
      </c>
      <c r="P3542" s="9">
        <f t="shared" si="221"/>
        <v>46.125</v>
      </c>
      <c r="Q3542" t="s">
        <v>8317</v>
      </c>
      <c r="R3542" t="s">
        <v>8318</v>
      </c>
      <c r="S3542" s="11">
        <f t="shared" si="222"/>
        <v>42517.003368055557</v>
      </c>
      <c r="T3542" s="11">
        <f t="shared" si="223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6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7">
        <f t="shared" si="220"/>
        <v>1.05</v>
      </c>
      <c r="P3543" s="9">
        <f t="shared" si="221"/>
        <v>39.375</v>
      </c>
      <c r="Q3543" t="s">
        <v>8317</v>
      </c>
      <c r="R3543" t="s">
        <v>8318</v>
      </c>
      <c r="S3543" s="11">
        <f t="shared" si="222"/>
        <v>42222.730034722219</v>
      </c>
      <c r="T3543" s="11">
        <f t="shared" si="223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6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7">
        <f t="shared" si="220"/>
        <v>1.0223636363636364</v>
      </c>
      <c r="P3544" s="9">
        <f t="shared" si="221"/>
        <v>66.152941176470591</v>
      </c>
      <c r="Q3544" t="s">
        <v>8317</v>
      </c>
      <c r="R3544" t="s">
        <v>8318</v>
      </c>
      <c r="S3544" s="11">
        <f t="shared" si="222"/>
        <v>41829.599791666667</v>
      </c>
      <c r="T3544" s="11">
        <f t="shared" si="223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6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7">
        <f t="shared" si="220"/>
        <v>1.0466666666666666</v>
      </c>
      <c r="P3545" s="9">
        <f t="shared" si="221"/>
        <v>54.137931034482762</v>
      </c>
      <c r="Q3545" t="s">
        <v>8317</v>
      </c>
      <c r="R3545" t="s">
        <v>8318</v>
      </c>
      <c r="S3545" s="11">
        <f t="shared" si="222"/>
        <v>42150.755312499998</v>
      </c>
      <c r="T3545" s="11">
        <f t="shared" si="223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7">
        <f t="shared" si="220"/>
        <v>1</v>
      </c>
      <c r="P3546" s="9">
        <f t="shared" si="221"/>
        <v>104.16666666666667</v>
      </c>
      <c r="Q3546" t="s">
        <v>8317</v>
      </c>
      <c r="R3546" t="s">
        <v>8318</v>
      </c>
      <c r="S3546" s="11">
        <f t="shared" si="222"/>
        <v>42040.831678240742</v>
      </c>
      <c r="T3546" s="11">
        <f t="shared" si="223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6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7">
        <f t="shared" si="220"/>
        <v>1.004</v>
      </c>
      <c r="P3547" s="9">
        <f t="shared" si="221"/>
        <v>31.375</v>
      </c>
      <c r="Q3547" t="s">
        <v>8317</v>
      </c>
      <c r="R3547" t="s">
        <v>8318</v>
      </c>
      <c r="S3547" s="11">
        <f t="shared" si="222"/>
        <v>42075.807395833333</v>
      </c>
      <c r="T3547" s="11">
        <f t="shared" si="223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6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7">
        <f t="shared" si="220"/>
        <v>1.0227272727272727</v>
      </c>
      <c r="P3548" s="9">
        <f t="shared" si="221"/>
        <v>59.210526315789473</v>
      </c>
      <c r="Q3548" t="s">
        <v>8317</v>
      </c>
      <c r="R3548" t="s">
        <v>8318</v>
      </c>
      <c r="S3548" s="11">
        <f t="shared" si="222"/>
        <v>42073.660694444443</v>
      </c>
      <c r="T3548" s="11">
        <f t="shared" si="223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6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7">
        <f t="shared" si="220"/>
        <v>1.1440928571428572</v>
      </c>
      <c r="P3549" s="9">
        <f t="shared" si="221"/>
        <v>119.17633928571429</v>
      </c>
      <c r="Q3549" t="s">
        <v>8317</v>
      </c>
      <c r="R3549" t="s">
        <v>8318</v>
      </c>
      <c r="S3549" s="11">
        <f t="shared" si="222"/>
        <v>42480.078715277778</v>
      </c>
      <c r="T3549" s="11">
        <f t="shared" si="223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6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7">
        <f t="shared" si="220"/>
        <v>1.019047619047619</v>
      </c>
      <c r="P3550" s="9">
        <f t="shared" si="221"/>
        <v>164.61538461538461</v>
      </c>
      <c r="Q3550" t="s">
        <v>8317</v>
      </c>
      <c r="R3550" t="s">
        <v>8318</v>
      </c>
      <c r="S3550" s="11">
        <f t="shared" si="222"/>
        <v>42411.942291666666</v>
      </c>
      <c r="T3550" s="11">
        <f t="shared" si="223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6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7">
        <f t="shared" si="220"/>
        <v>1.02</v>
      </c>
      <c r="P3551" s="9">
        <f t="shared" si="221"/>
        <v>24.285714285714285</v>
      </c>
      <c r="Q3551" t="s">
        <v>8317</v>
      </c>
      <c r="R3551" t="s">
        <v>8318</v>
      </c>
      <c r="S3551" s="11">
        <f t="shared" si="222"/>
        <v>42223.394363425927</v>
      </c>
      <c r="T3551" s="11">
        <f t="shared" si="223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6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7">
        <f t="shared" si="220"/>
        <v>1.048</v>
      </c>
      <c r="P3552" s="9">
        <f t="shared" si="221"/>
        <v>40.9375</v>
      </c>
      <c r="Q3552" t="s">
        <v>8317</v>
      </c>
      <c r="R3552" t="s">
        <v>8318</v>
      </c>
      <c r="S3552" s="11">
        <f t="shared" si="222"/>
        <v>42462.893495370372</v>
      </c>
      <c r="T3552" s="11">
        <f t="shared" si="223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6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7">
        <f t="shared" si="220"/>
        <v>1.0183333333333333</v>
      </c>
      <c r="P3553" s="9">
        <f t="shared" si="221"/>
        <v>61.1</v>
      </c>
      <c r="Q3553" t="s">
        <v>8317</v>
      </c>
      <c r="R3553" t="s">
        <v>8318</v>
      </c>
      <c r="S3553" s="11">
        <f t="shared" si="222"/>
        <v>41753.515856481477</v>
      </c>
      <c r="T3553" s="11">
        <f t="shared" si="223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6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7">
        <f t="shared" si="220"/>
        <v>1</v>
      </c>
      <c r="P3554" s="9">
        <f t="shared" si="221"/>
        <v>38.65</v>
      </c>
      <c r="Q3554" t="s">
        <v>8317</v>
      </c>
      <c r="R3554" t="s">
        <v>8318</v>
      </c>
      <c r="S3554" s="11">
        <f t="shared" si="222"/>
        <v>41788.587083333332</v>
      </c>
      <c r="T3554" s="11">
        <f t="shared" si="223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6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7">
        <f t="shared" si="220"/>
        <v>1.0627272727272727</v>
      </c>
      <c r="P3555" s="9">
        <f t="shared" si="221"/>
        <v>56.20192307692308</v>
      </c>
      <c r="Q3555" t="s">
        <v>8317</v>
      </c>
      <c r="R3555" t="s">
        <v>8318</v>
      </c>
      <c r="S3555" s="11">
        <f t="shared" si="222"/>
        <v>42196.028703703705</v>
      </c>
      <c r="T3555" s="11">
        <f t="shared" si="223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7">
        <f t="shared" si="220"/>
        <v>1.1342219999999998</v>
      </c>
      <c r="P3556" s="9">
        <f t="shared" si="221"/>
        <v>107.00207547169811</v>
      </c>
      <c r="Q3556" t="s">
        <v>8317</v>
      </c>
      <c r="R3556" t="s">
        <v>8318</v>
      </c>
      <c r="S3556" s="11">
        <f t="shared" si="222"/>
        <v>42016.050451388888</v>
      </c>
      <c r="T3556" s="11">
        <f t="shared" si="223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6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7">
        <f t="shared" si="220"/>
        <v>1</v>
      </c>
      <c r="P3557" s="9">
        <f t="shared" si="221"/>
        <v>171.42857142857142</v>
      </c>
      <c r="Q3557" t="s">
        <v>8317</v>
      </c>
      <c r="R3557" t="s">
        <v>8318</v>
      </c>
      <c r="S3557" s="11">
        <f t="shared" si="222"/>
        <v>42661.442060185189</v>
      </c>
      <c r="T3557" s="11">
        <f t="shared" si="223"/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6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7">
        <f t="shared" si="220"/>
        <v>1.0045454545454546</v>
      </c>
      <c r="P3558" s="9">
        <f t="shared" si="221"/>
        <v>110.5</v>
      </c>
      <c r="Q3558" t="s">
        <v>8317</v>
      </c>
      <c r="R3558" t="s">
        <v>8318</v>
      </c>
      <c r="S3558" s="11">
        <f t="shared" si="222"/>
        <v>41808.649583333332</v>
      </c>
      <c r="T3558" s="11">
        <f t="shared" si="223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6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7">
        <f t="shared" si="220"/>
        <v>1.0003599999999999</v>
      </c>
      <c r="P3559" s="9">
        <f t="shared" si="221"/>
        <v>179.27598566308242</v>
      </c>
      <c r="Q3559" t="s">
        <v>8317</v>
      </c>
      <c r="R3559" t="s">
        <v>8318</v>
      </c>
      <c r="S3559" s="11">
        <f t="shared" si="222"/>
        <v>41730.276747685188</v>
      </c>
      <c r="T3559" s="11">
        <f t="shared" si="223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6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7">
        <f t="shared" si="220"/>
        <v>1.44</v>
      </c>
      <c r="P3560" s="9">
        <f t="shared" si="221"/>
        <v>22.90909090909091</v>
      </c>
      <c r="Q3560" t="s">
        <v>8317</v>
      </c>
      <c r="R3560" t="s">
        <v>8318</v>
      </c>
      <c r="S3560" s="11">
        <f t="shared" si="222"/>
        <v>42139.816840277781</v>
      </c>
      <c r="T3560" s="11">
        <f t="shared" si="223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6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7">
        <f t="shared" si="220"/>
        <v>1.0349999999999999</v>
      </c>
      <c r="P3561" s="9">
        <f t="shared" si="221"/>
        <v>43.125</v>
      </c>
      <c r="Q3561" t="s">
        <v>8317</v>
      </c>
      <c r="R3561" t="s">
        <v>8318</v>
      </c>
      <c r="S3561" s="11">
        <f t="shared" si="222"/>
        <v>42194.096157407403</v>
      </c>
      <c r="T3561" s="11">
        <f t="shared" si="223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6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7">
        <f t="shared" si="220"/>
        <v>1.0843750000000001</v>
      </c>
      <c r="P3562" s="9">
        <f t="shared" si="221"/>
        <v>46.891891891891895</v>
      </c>
      <c r="Q3562" t="s">
        <v>8317</v>
      </c>
      <c r="R3562" t="s">
        <v>8318</v>
      </c>
      <c r="S3562" s="11">
        <f t="shared" si="222"/>
        <v>42115.889652777783</v>
      </c>
      <c r="T3562" s="11">
        <f t="shared" si="223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6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7">
        <f t="shared" si="220"/>
        <v>1.024</v>
      </c>
      <c r="P3563" s="9">
        <f t="shared" si="221"/>
        <v>47.407407407407405</v>
      </c>
      <c r="Q3563" t="s">
        <v>8317</v>
      </c>
      <c r="R3563" t="s">
        <v>8318</v>
      </c>
      <c r="S3563" s="11">
        <f t="shared" si="222"/>
        <v>42203.680300925931</v>
      </c>
      <c r="T3563" s="11">
        <f t="shared" si="223"/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6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7">
        <f t="shared" si="220"/>
        <v>1.4888888888888889</v>
      </c>
      <c r="P3564" s="9">
        <f t="shared" si="221"/>
        <v>15.129032258064516</v>
      </c>
      <c r="Q3564" t="s">
        <v>8317</v>
      </c>
      <c r="R3564" t="s">
        <v>8318</v>
      </c>
      <c r="S3564" s="11">
        <f t="shared" si="222"/>
        <v>42433.761886574073</v>
      </c>
      <c r="T3564" s="11">
        <f t="shared" si="223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6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7">
        <f t="shared" si="220"/>
        <v>1.0549000000000002</v>
      </c>
      <c r="P3565" s="9">
        <f t="shared" si="221"/>
        <v>21.098000000000003</v>
      </c>
      <c r="Q3565" t="s">
        <v>8317</v>
      </c>
      <c r="R3565" t="s">
        <v>8318</v>
      </c>
      <c r="S3565" s="11">
        <f t="shared" si="222"/>
        <v>42555.671944444446</v>
      </c>
      <c r="T3565" s="11">
        <f t="shared" si="223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7">
        <f t="shared" si="220"/>
        <v>1.0049999999999999</v>
      </c>
      <c r="P3566" s="9">
        <f t="shared" si="221"/>
        <v>59.117647058823529</v>
      </c>
      <c r="Q3566" t="s">
        <v>8317</v>
      </c>
      <c r="R3566" t="s">
        <v>8318</v>
      </c>
      <c r="S3566" s="11">
        <f t="shared" si="222"/>
        <v>42236.623252314821</v>
      </c>
      <c r="T3566" s="11">
        <f t="shared" si="223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6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7">
        <f t="shared" si="220"/>
        <v>1.3055555555555556</v>
      </c>
      <c r="P3567" s="9">
        <f t="shared" si="221"/>
        <v>97.916666666666671</v>
      </c>
      <c r="Q3567" t="s">
        <v>8317</v>
      </c>
      <c r="R3567" t="s">
        <v>8318</v>
      </c>
      <c r="S3567" s="11">
        <f t="shared" si="222"/>
        <v>41974.743148148147</v>
      </c>
      <c r="T3567" s="11">
        <f t="shared" si="223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6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7">
        <f t="shared" si="220"/>
        <v>1.0475000000000001</v>
      </c>
      <c r="P3568" s="9">
        <f t="shared" si="221"/>
        <v>55.131578947368418</v>
      </c>
      <c r="Q3568" t="s">
        <v>8317</v>
      </c>
      <c r="R3568" t="s">
        <v>8318</v>
      </c>
      <c r="S3568" s="11">
        <f t="shared" si="222"/>
        <v>41997.507905092592</v>
      </c>
      <c r="T3568" s="11">
        <f t="shared" si="223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6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7">
        <f t="shared" si="220"/>
        <v>1.0880000000000001</v>
      </c>
      <c r="P3569" s="9">
        <f t="shared" si="221"/>
        <v>26.536585365853657</v>
      </c>
      <c r="Q3569" t="s">
        <v>8317</v>
      </c>
      <c r="R3569" t="s">
        <v>8318</v>
      </c>
      <c r="S3569" s="11">
        <f t="shared" si="222"/>
        <v>42135.810694444444</v>
      </c>
      <c r="T3569" s="11">
        <f t="shared" si="223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6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7">
        <f t="shared" si="220"/>
        <v>1.1100000000000001</v>
      </c>
      <c r="P3570" s="9">
        <f t="shared" si="221"/>
        <v>58.421052631578945</v>
      </c>
      <c r="Q3570" t="s">
        <v>8317</v>
      </c>
      <c r="R3570" t="s">
        <v>8318</v>
      </c>
      <c r="S3570" s="11">
        <f t="shared" si="222"/>
        <v>41869.740671296298</v>
      </c>
      <c r="T3570" s="11">
        <f t="shared" si="223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6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7">
        <f t="shared" si="220"/>
        <v>1.0047999999999999</v>
      </c>
      <c r="P3571" s="9">
        <f t="shared" si="221"/>
        <v>122.53658536585365</v>
      </c>
      <c r="Q3571" t="s">
        <v>8317</v>
      </c>
      <c r="R3571" t="s">
        <v>8318</v>
      </c>
      <c r="S3571" s="11">
        <f t="shared" si="222"/>
        <v>41982.688611111109</v>
      </c>
      <c r="T3571" s="11">
        <f t="shared" si="223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6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7">
        <f t="shared" si="220"/>
        <v>1.1435</v>
      </c>
      <c r="P3572" s="9">
        <f t="shared" si="221"/>
        <v>87.961538461538467</v>
      </c>
      <c r="Q3572" t="s">
        <v>8317</v>
      </c>
      <c r="R3572" t="s">
        <v>8318</v>
      </c>
      <c r="S3572" s="11">
        <f t="shared" si="222"/>
        <v>41976.331979166673</v>
      </c>
      <c r="T3572" s="11">
        <f t="shared" si="223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6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7">
        <f t="shared" si="220"/>
        <v>1.2206666666666666</v>
      </c>
      <c r="P3573" s="9">
        <f t="shared" si="221"/>
        <v>73.239999999999995</v>
      </c>
      <c r="Q3573" t="s">
        <v>8317</v>
      </c>
      <c r="R3573" t="s">
        <v>8318</v>
      </c>
      <c r="S3573" s="11">
        <f t="shared" si="222"/>
        <v>41912.858946759261</v>
      </c>
      <c r="T3573" s="11">
        <f t="shared" si="223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6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7">
        <f t="shared" si="220"/>
        <v>1</v>
      </c>
      <c r="P3574" s="9">
        <f t="shared" si="221"/>
        <v>55.555555555555557</v>
      </c>
      <c r="Q3574" t="s">
        <v>8317</v>
      </c>
      <c r="R3574" t="s">
        <v>8318</v>
      </c>
      <c r="S3574" s="11">
        <f t="shared" si="222"/>
        <v>42146.570393518516</v>
      </c>
      <c r="T3574" s="11">
        <f t="shared" si="223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6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7">
        <f t="shared" si="220"/>
        <v>1.028</v>
      </c>
      <c r="P3575" s="9">
        <f t="shared" si="221"/>
        <v>39.53846153846154</v>
      </c>
      <c r="Q3575" t="s">
        <v>8317</v>
      </c>
      <c r="R3575" t="s">
        <v>8318</v>
      </c>
      <c r="S3575" s="11">
        <f t="shared" si="222"/>
        <v>41921.375532407408</v>
      </c>
      <c r="T3575" s="11">
        <f t="shared" si="223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7">
        <f t="shared" si="220"/>
        <v>1.0612068965517241</v>
      </c>
      <c r="P3576" s="9">
        <f t="shared" si="221"/>
        <v>136.77777777777777</v>
      </c>
      <c r="Q3576" t="s">
        <v>8317</v>
      </c>
      <c r="R3576" t="s">
        <v>8318</v>
      </c>
      <c r="S3576" s="11">
        <f t="shared" si="222"/>
        <v>41926.942685185182</v>
      </c>
      <c r="T3576" s="11">
        <f t="shared" si="223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6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7">
        <f t="shared" si="220"/>
        <v>1.0133000000000001</v>
      </c>
      <c r="P3577" s="9">
        <f t="shared" si="221"/>
        <v>99.343137254901961</v>
      </c>
      <c r="Q3577" t="s">
        <v>8317</v>
      </c>
      <c r="R3577" t="s">
        <v>8318</v>
      </c>
      <c r="S3577" s="11">
        <f t="shared" si="222"/>
        <v>42561.783877314811</v>
      </c>
      <c r="T3577" s="11">
        <f t="shared" si="223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6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7">
        <f t="shared" si="220"/>
        <v>1</v>
      </c>
      <c r="P3578" s="9">
        <f t="shared" si="221"/>
        <v>20</v>
      </c>
      <c r="Q3578" t="s">
        <v>8317</v>
      </c>
      <c r="R3578" t="s">
        <v>8318</v>
      </c>
      <c r="S3578" s="11">
        <f t="shared" si="222"/>
        <v>42649.54923611111</v>
      </c>
      <c r="T3578" s="11">
        <f t="shared" si="223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6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7">
        <f t="shared" si="220"/>
        <v>1.3</v>
      </c>
      <c r="P3579" s="9">
        <f t="shared" si="221"/>
        <v>28.888888888888889</v>
      </c>
      <c r="Q3579" t="s">
        <v>8317</v>
      </c>
      <c r="R3579" t="s">
        <v>8318</v>
      </c>
      <c r="S3579" s="11">
        <f t="shared" si="222"/>
        <v>42093.786840277782</v>
      </c>
      <c r="T3579" s="11">
        <f t="shared" si="223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6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7">
        <f t="shared" si="220"/>
        <v>1.0001333333333333</v>
      </c>
      <c r="P3580" s="9">
        <f t="shared" si="221"/>
        <v>40.545945945945945</v>
      </c>
      <c r="Q3580" t="s">
        <v>8317</v>
      </c>
      <c r="R3580" t="s">
        <v>8318</v>
      </c>
      <c r="S3580" s="11">
        <f t="shared" si="222"/>
        <v>42460.733530092592</v>
      </c>
      <c r="T3580" s="11">
        <f t="shared" si="223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6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7">
        <f t="shared" si="220"/>
        <v>1</v>
      </c>
      <c r="P3581" s="9">
        <f t="shared" si="221"/>
        <v>35.714285714285715</v>
      </c>
      <c r="Q3581" t="s">
        <v>8317</v>
      </c>
      <c r="R3581" t="s">
        <v>8318</v>
      </c>
      <c r="S3581" s="11">
        <f t="shared" si="222"/>
        <v>42430.762222222227</v>
      </c>
      <c r="T3581" s="11">
        <f t="shared" si="223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6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7">
        <f t="shared" si="220"/>
        <v>1.1388888888888888</v>
      </c>
      <c r="P3582" s="9">
        <f t="shared" si="221"/>
        <v>37.962962962962962</v>
      </c>
      <c r="Q3582" t="s">
        <v>8317</v>
      </c>
      <c r="R3582" t="s">
        <v>8318</v>
      </c>
      <c r="S3582" s="11">
        <f t="shared" si="222"/>
        <v>42026.176180555558</v>
      </c>
      <c r="T3582" s="11">
        <f t="shared" si="223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6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7">
        <f t="shared" si="220"/>
        <v>1</v>
      </c>
      <c r="P3583" s="9">
        <f t="shared" si="221"/>
        <v>33.333333333333336</v>
      </c>
      <c r="Q3583" t="s">
        <v>8317</v>
      </c>
      <c r="R3583" t="s">
        <v>8318</v>
      </c>
      <c r="S3583" s="11">
        <f t="shared" si="222"/>
        <v>41836.471180555556</v>
      </c>
      <c r="T3583" s="11">
        <f t="shared" si="223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6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7">
        <f t="shared" si="220"/>
        <v>2.87</v>
      </c>
      <c r="P3584" s="9">
        <f t="shared" si="221"/>
        <v>58.571428571428569</v>
      </c>
      <c r="Q3584" t="s">
        <v>8317</v>
      </c>
      <c r="R3584" t="s">
        <v>8318</v>
      </c>
      <c r="S3584" s="11">
        <f t="shared" si="222"/>
        <v>42451.095856481479</v>
      </c>
      <c r="T3584" s="11">
        <f t="shared" si="223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6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7">
        <f t="shared" si="220"/>
        <v>1.085</v>
      </c>
      <c r="P3585" s="9">
        <f t="shared" si="221"/>
        <v>135.625</v>
      </c>
      <c r="Q3585" t="s">
        <v>8317</v>
      </c>
      <c r="R3585" t="s">
        <v>8318</v>
      </c>
      <c r="S3585" s="11">
        <f t="shared" si="222"/>
        <v>42418.425983796296</v>
      </c>
      <c r="T3585" s="11">
        <f t="shared" si="223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7">
        <f t="shared" si="220"/>
        <v>1.155</v>
      </c>
      <c r="P3586" s="9">
        <f t="shared" si="221"/>
        <v>30.9375</v>
      </c>
      <c r="Q3586" t="s">
        <v>8317</v>
      </c>
      <c r="R3586" t="s">
        <v>8318</v>
      </c>
      <c r="S3586" s="11">
        <f t="shared" si="222"/>
        <v>42168.316481481481</v>
      </c>
      <c r="T3586" s="11">
        <f t="shared" si="223"/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6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7">
        <f t="shared" ref="O3587:O3650" si="224">E3587/D3587</f>
        <v>1.1911764705882353</v>
      </c>
      <c r="P3587" s="9">
        <f t="shared" ref="P3587:P3650" si="225">E3587/L3587</f>
        <v>176.08695652173913</v>
      </c>
      <c r="Q3587" t="s">
        <v>8317</v>
      </c>
      <c r="R3587" t="s">
        <v>8318</v>
      </c>
      <c r="S3587" s="11">
        <f t="shared" ref="S3587:S3650" si="226">(((J3587/60)/60)/24)+DATE(1970,1,1)</f>
        <v>41964.716319444444</v>
      </c>
      <c r="T3587" s="11">
        <f t="shared" ref="T3587:T3650" si="227">(((I3587/60)/60)/24)+DATE(1970,1,1)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6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7">
        <f t="shared" si="224"/>
        <v>1.0942666666666667</v>
      </c>
      <c r="P3588" s="9">
        <f t="shared" si="225"/>
        <v>151.9814814814815</v>
      </c>
      <c r="Q3588" t="s">
        <v>8317</v>
      </c>
      <c r="R3588" t="s">
        <v>8318</v>
      </c>
      <c r="S3588" s="11">
        <f t="shared" si="226"/>
        <v>42576.697569444441</v>
      </c>
      <c r="T3588" s="11">
        <f t="shared" si="227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6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7">
        <f t="shared" si="224"/>
        <v>1.266</v>
      </c>
      <c r="P3589" s="9">
        <f t="shared" si="225"/>
        <v>22.607142857142858</v>
      </c>
      <c r="Q3589" t="s">
        <v>8317</v>
      </c>
      <c r="R3589" t="s">
        <v>8318</v>
      </c>
      <c r="S3589" s="11">
        <f t="shared" si="226"/>
        <v>42503.539976851855</v>
      </c>
      <c r="T3589" s="11">
        <f t="shared" si="227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6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7">
        <f t="shared" si="224"/>
        <v>1.0049999999999999</v>
      </c>
      <c r="P3590" s="9">
        <f t="shared" si="225"/>
        <v>18.272727272727273</v>
      </c>
      <c r="Q3590" t="s">
        <v>8317</v>
      </c>
      <c r="R3590" t="s">
        <v>8318</v>
      </c>
      <c r="S3590" s="11">
        <f t="shared" si="226"/>
        <v>42101.828819444447</v>
      </c>
      <c r="T3590" s="11">
        <f t="shared" si="227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6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7">
        <f t="shared" si="224"/>
        <v>1.2749999999999999</v>
      </c>
      <c r="P3591" s="9">
        <f t="shared" si="225"/>
        <v>82.258064516129039</v>
      </c>
      <c r="Q3591" t="s">
        <v>8317</v>
      </c>
      <c r="R3591" t="s">
        <v>8318</v>
      </c>
      <c r="S3591" s="11">
        <f t="shared" si="226"/>
        <v>42125.647534722222</v>
      </c>
      <c r="T3591" s="11">
        <f t="shared" si="227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6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7">
        <f t="shared" si="224"/>
        <v>1.0005999999999999</v>
      </c>
      <c r="P3592" s="9">
        <f t="shared" si="225"/>
        <v>68.534246575342465</v>
      </c>
      <c r="Q3592" t="s">
        <v>8317</v>
      </c>
      <c r="R3592" t="s">
        <v>8318</v>
      </c>
      <c r="S3592" s="11">
        <f t="shared" si="226"/>
        <v>41902.333726851852</v>
      </c>
      <c r="T3592" s="11">
        <f t="shared" si="227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6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7">
        <f t="shared" si="224"/>
        <v>1.75</v>
      </c>
      <c r="P3593" s="9">
        <f t="shared" si="225"/>
        <v>68.055555555555557</v>
      </c>
      <c r="Q3593" t="s">
        <v>8317</v>
      </c>
      <c r="R3593" t="s">
        <v>8318</v>
      </c>
      <c r="S3593" s="11">
        <f t="shared" si="226"/>
        <v>42003.948425925926</v>
      </c>
      <c r="T3593" s="11">
        <f t="shared" si="227"/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6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7">
        <f t="shared" si="224"/>
        <v>1.2725</v>
      </c>
      <c r="P3594" s="9">
        <f t="shared" si="225"/>
        <v>72.714285714285708</v>
      </c>
      <c r="Q3594" t="s">
        <v>8317</v>
      </c>
      <c r="R3594" t="s">
        <v>8318</v>
      </c>
      <c r="S3594" s="11">
        <f t="shared" si="226"/>
        <v>41988.829942129625</v>
      </c>
      <c r="T3594" s="11">
        <f t="shared" si="227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6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7">
        <f t="shared" si="224"/>
        <v>1.1063333333333334</v>
      </c>
      <c r="P3595" s="9">
        <f t="shared" si="225"/>
        <v>77.186046511627907</v>
      </c>
      <c r="Q3595" t="s">
        <v>8317</v>
      </c>
      <c r="R3595" t="s">
        <v>8318</v>
      </c>
      <c r="S3595" s="11">
        <f t="shared" si="226"/>
        <v>41974.898599537039</v>
      </c>
      <c r="T3595" s="11">
        <f t="shared" si="227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7">
        <f t="shared" si="224"/>
        <v>1.2593749999999999</v>
      </c>
      <c r="P3596" s="9">
        <f t="shared" si="225"/>
        <v>55.972222222222221</v>
      </c>
      <c r="Q3596" t="s">
        <v>8317</v>
      </c>
      <c r="R3596" t="s">
        <v>8318</v>
      </c>
      <c r="S3596" s="11">
        <f t="shared" si="226"/>
        <v>42592.066921296297</v>
      </c>
      <c r="T3596" s="11">
        <f t="shared" si="227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6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7">
        <f t="shared" si="224"/>
        <v>1.1850000000000001</v>
      </c>
      <c r="P3597" s="9">
        <f t="shared" si="225"/>
        <v>49.693548387096776</v>
      </c>
      <c r="Q3597" t="s">
        <v>8317</v>
      </c>
      <c r="R3597" t="s">
        <v>8318</v>
      </c>
      <c r="S3597" s="11">
        <f t="shared" si="226"/>
        <v>42050.008368055554</v>
      </c>
      <c r="T3597" s="11">
        <f t="shared" si="227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6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7">
        <f t="shared" si="224"/>
        <v>1.0772727272727274</v>
      </c>
      <c r="P3598" s="9">
        <f t="shared" si="225"/>
        <v>79</v>
      </c>
      <c r="Q3598" t="s">
        <v>8317</v>
      </c>
      <c r="R3598" t="s">
        <v>8318</v>
      </c>
      <c r="S3598" s="11">
        <f t="shared" si="226"/>
        <v>41856.715069444443</v>
      </c>
      <c r="T3598" s="11">
        <f t="shared" si="227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6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7">
        <f t="shared" si="224"/>
        <v>1.026</v>
      </c>
      <c r="P3599" s="9">
        <f t="shared" si="225"/>
        <v>77.727272727272734</v>
      </c>
      <c r="Q3599" t="s">
        <v>8317</v>
      </c>
      <c r="R3599" t="s">
        <v>8318</v>
      </c>
      <c r="S3599" s="11">
        <f t="shared" si="226"/>
        <v>42417.585532407407</v>
      </c>
      <c r="T3599" s="11">
        <f t="shared" si="227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6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7">
        <f t="shared" si="224"/>
        <v>1.101</v>
      </c>
      <c r="P3600" s="9">
        <f t="shared" si="225"/>
        <v>40.777777777777779</v>
      </c>
      <c r="Q3600" t="s">
        <v>8317</v>
      </c>
      <c r="R3600" t="s">
        <v>8318</v>
      </c>
      <c r="S3600" s="11">
        <f t="shared" si="226"/>
        <v>41866.79886574074</v>
      </c>
      <c r="T3600" s="11">
        <f t="shared" si="227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6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7">
        <f t="shared" si="224"/>
        <v>2.02</v>
      </c>
      <c r="P3601" s="9">
        <f t="shared" si="225"/>
        <v>59.411764705882355</v>
      </c>
      <c r="Q3601" t="s">
        <v>8317</v>
      </c>
      <c r="R3601" t="s">
        <v>8318</v>
      </c>
      <c r="S3601" s="11">
        <f t="shared" si="226"/>
        <v>42220.79487268519</v>
      </c>
      <c r="T3601" s="11">
        <f t="shared" si="227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6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7">
        <f t="shared" si="224"/>
        <v>1.3</v>
      </c>
      <c r="P3602" s="9">
        <f t="shared" si="225"/>
        <v>3.25</v>
      </c>
      <c r="Q3602" t="s">
        <v>8317</v>
      </c>
      <c r="R3602" t="s">
        <v>8318</v>
      </c>
      <c r="S3602" s="11">
        <f t="shared" si="226"/>
        <v>42628.849120370374</v>
      </c>
      <c r="T3602" s="11">
        <f t="shared" si="227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6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7">
        <f t="shared" si="224"/>
        <v>1.0435000000000001</v>
      </c>
      <c r="P3603" s="9">
        <f t="shared" si="225"/>
        <v>39.377358490566039</v>
      </c>
      <c r="Q3603" t="s">
        <v>8317</v>
      </c>
      <c r="R3603" t="s">
        <v>8318</v>
      </c>
      <c r="S3603" s="11">
        <f t="shared" si="226"/>
        <v>41990.99863425926</v>
      </c>
      <c r="T3603" s="11">
        <f t="shared" si="227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6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7">
        <f t="shared" si="224"/>
        <v>1.0004999999999999</v>
      </c>
      <c r="P3604" s="9">
        <f t="shared" si="225"/>
        <v>81.673469387755105</v>
      </c>
      <c r="Q3604" t="s">
        <v>8317</v>
      </c>
      <c r="R3604" t="s">
        <v>8318</v>
      </c>
      <c r="S3604" s="11">
        <f t="shared" si="226"/>
        <v>42447.894432870366</v>
      </c>
      <c r="T3604" s="11">
        <f t="shared" si="227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6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7">
        <f t="shared" si="224"/>
        <v>1.7066666666666668</v>
      </c>
      <c r="P3605" s="9">
        <f t="shared" si="225"/>
        <v>44.912280701754383</v>
      </c>
      <c r="Q3605" t="s">
        <v>8317</v>
      </c>
      <c r="R3605" t="s">
        <v>8318</v>
      </c>
      <c r="S3605" s="11">
        <f t="shared" si="226"/>
        <v>42283.864351851851</v>
      </c>
      <c r="T3605" s="11">
        <f t="shared" si="227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7">
        <f t="shared" si="224"/>
        <v>1.1283333333333334</v>
      </c>
      <c r="P3606" s="9">
        <f t="shared" si="225"/>
        <v>49.05797101449275</v>
      </c>
      <c r="Q3606" t="s">
        <v>8317</v>
      </c>
      <c r="R3606" t="s">
        <v>8318</v>
      </c>
      <c r="S3606" s="11">
        <f t="shared" si="226"/>
        <v>42483.015694444446</v>
      </c>
      <c r="T3606" s="11">
        <f t="shared" si="227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6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7">
        <f t="shared" si="224"/>
        <v>1.84</v>
      </c>
      <c r="P3607" s="9">
        <f t="shared" si="225"/>
        <v>30.666666666666668</v>
      </c>
      <c r="Q3607" t="s">
        <v>8317</v>
      </c>
      <c r="R3607" t="s">
        <v>8318</v>
      </c>
      <c r="S3607" s="11">
        <f t="shared" si="226"/>
        <v>42383.793124999997</v>
      </c>
      <c r="T3607" s="11">
        <f t="shared" si="227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6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7">
        <f t="shared" si="224"/>
        <v>1.3026666666666666</v>
      </c>
      <c r="P3608" s="9">
        <f t="shared" si="225"/>
        <v>61.0625</v>
      </c>
      <c r="Q3608" t="s">
        <v>8317</v>
      </c>
      <c r="R3608" t="s">
        <v>8318</v>
      </c>
      <c r="S3608" s="11">
        <f t="shared" si="226"/>
        <v>42566.604826388888</v>
      </c>
      <c r="T3608" s="11">
        <f t="shared" si="227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6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7">
        <f t="shared" si="224"/>
        <v>1.0545454545454545</v>
      </c>
      <c r="P3609" s="9">
        <f t="shared" si="225"/>
        <v>29</v>
      </c>
      <c r="Q3609" t="s">
        <v>8317</v>
      </c>
      <c r="R3609" t="s">
        <v>8318</v>
      </c>
      <c r="S3609" s="11">
        <f t="shared" si="226"/>
        <v>42338.963912037041</v>
      </c>
      <c r="T3609" s="11">
        <f t="shared" si="227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6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7">
        <f t="shared" si="224"/>
        <v>1</v>
      </c>
      <c r="P3610" s="9">
        <f t="shared" si="225"/>
        <v>29.62962962962963</v>
      </c>
      <c r="Q3610" t="s">
        <v>8317</v>
      </c>
      <c r="R3610" t="s">
        <v>8318</v>
      </c>
      <c r="S3610" s="11">
        <f t="shared" si="226"/>
        <v>42506.709375000006</v>
      </c>
      <c r="T3610" s="11">
        <f t="shared" si="227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6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7">
        <f t="shared" si="224"/>
        <v>1.5331632653061225</v>
      </c>
      <c r="P3611" s="9">
        <f t="shared" si="225"/>
        <v>143.0952380952381</v>
      </c>
      <c r="Q3611" t="s">
        <v>8317</v>
      </c>
      <c r="R3611" t="s">
        <v>8318</v>
      </c>
      <c r="S3611" s="11">
        <f t="shared" si="226"/>
        <v>42429.991724537031</v>
      </c>
      <c r="T3611" s="11">
        <f t="shared" si="227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6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7">
        <f t="shared" si="224"/>
        <v>1.623</v>
      </c>
      <c r="P3612" s="9">
        <f t="shared" si="225"/>
        <v>52.354838709677416</v>
      </c>
      <c r="Q3612" t="s">
        <v>8317</v>
      </c>
      <c r="R3612" t="s">
        <v>8318</v>
      </c>
      <c r="S3612" s="11">
        <f t="shared" si="226"/>
        <v>42203.432129629626</v>
      </c>
      <c r="T3612" s="11">
        <f t="shared" si="227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6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7">
        <f t="shared" si="224"/>
        <v>1.36</v>
      </c>
      <c r="P3613" s="9">
        <f t="shared" si="225"/>
        <v>66.666666666666671</v>
      </c>
      <c r="Q3613" t="s">
        <v>8317</v>
      </c>
      <c r="R3613" t="s">
        <v>8318</v>
      </c>
      <c r="S3613" s="11">
        <f t="shared" si="226"/>
        <v>42072.370381944449</v>
      </c>
      <c r="T3613" s="11">
        <f t="shared" si="227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6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7">
        <f t="shared" si="224"/>
        <v>1.444</v>
      </c>
      <c r="P3614" s="9">
        <f t="shared" si="225"/>
        <v>126.66666666666667</v>
      </c>
      <c r="Q3614" t="s">
        <v>8317</v>
      </c>
      <c r="R3614" t="s">
        <v>8318</v>
      </c>
      <c r="S3614" s="11">
        <f t="shared" si="226"/>
        <v>41789.726979166669</v>
      </c>
      <c r="T3614" s="11">
        <f t="shared" si="227"/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6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7">
        <f t="shared" si="224"/>
        <v>1</v>
      </c>
      <c r="P3615" s="9">
        <f t="shared" si="225"/>
        <v>62.5</v>
      </c>
      <c r="Q3615" t="s">
        <v>8317</v>
      </c>
      <c r="R3615" t="s">
        <v>8318</v>
      </c>
      <c r="S3615" s="11">
        <f t="shared" si="226"/>
        <v>41788.58997685185</v>
      </c>
      <c r="T3615" s="11">
        <f t="shared" si="227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7">
        <f t="shared" si="224"/>
        <v>1.008</v>
      </c>
      <c r="P3616" s="9">
        <f t="shared" si="225"/>
        <v>35.492957746478872</v>
      </c>
      <c r="Q3616" t="s">
        <v>8317</v>
      </c>
      <c r="R3616" t="s">
        <v>8318</v>
      </c>
      <c r="S3616" s="11">
        <f t="shared" si="226"/>
        <v>42144.041851851856</v>
      </c>
      <c r="T3616" s="11">
        <f t="shared" si="227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6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7">
        <f t="shared" si="224"/>
        <v>1.0680000000000001</v>
      </c>
      <c r="P3617" s="9">
        <f t="shared" si="225"/>
        <v>37.083333333333336</v>
      </c>
      <c r="Q3617" t="s">
        <v>8317</v>
      </c>
      <c r="R3617" t="s">
        <v>8318</v>
      </c>
      <c r="S3617" s="11">
        <f t="shared" si="226"/>
        <v>42318.593703703707</v>
      </c>
      <c r="T3617" s="11">
        <f t="shared" si="227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6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7">
        <f t="shared" si="224"/>
        <v>1.248</v>
      </c>
      <c r="P3618" s="9">
        <f t="shared" si="225"/>
        <v>69.333333333333329</v>
      </c>
      <c r="Q3618" t="s">
        <v>8317</v>
      </c>
      <c r="R3618" t="s">
        <v>8318</v>
      </c>
      <c r="S3618" s="11">
        <f t="shared" si="226"/>
        <v>42052.949814814812</v>
      </c>
      <c r="T3618" s="11">
        <f t="shared" si="227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6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7">
        <f t="shared" si="224"/>
        <v>1.1891891891891893</v>
      </c>
      <c r="P3619" s="9">
        <f t="shared" si="225"/>
        <v>17.254901960784313</v>
      </c>
      <c r="Q3619" t="s">
        <v>8317</v>
      </c>
      <c r="R3619" t="s">
        <v>8318</v>
      </c>
      <c r="S3619" s="11">
        <f t="shared" si="226"/>
        <v>42779.610289351855</v>
      </c>
      <c r="T3619" s="11">
        <f t="shared" si="227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6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7">
        <f t="shared" si="224"/>
        <v>1.01</v>
      </c>
      <c r="P3620" s="9">
        <f t="shared" si="225"/>
        <v>36.071428571428569</v>
      </c>
      <c r="Q3620" t="s">
        <v>8317</v>
      </c>
      <c r="R3620" t="s">
        <v>8318</v>
      </c>
      <c r="S3620" s="11">
        <f t="shared" si="226"/>
        <v>42128.627893518518</v>
      </c>
      <c r="T3620" s="11">
        <f t="shared" si="227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6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7">
        <f t="shared" si="224"/>
        <v>1.1299999999999999</v>
      </c>
      <c r="P3621" s="9">
        <f t="shared" si="225"/>
        <v>66.470588235294116</v>
      </c>
      <c r="Q3621" t="s">
        <v>8317</v>
      </c>
      <c r="R3621" t="s">
        <v>8318</v>
      </c>
      <c r="S3621" s="11">
        <f t="shared" si="226"/>
        <v>42661.132245370376</v>
      </c>
      <c r="T3621" s="11">
        <f t="shared" si="227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6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7">
        <f t="shared" si="224"/>
        <v>1.0519047619047619</v>
      </c>
      <c r="P3622" s="9">
        <f t="shared" si="225"/>
        <v>56.065989847715734</v>
      </c>
      <c r="Q3622" t="s">
        <v>8317</v>
      </c>
      <c r="R3622" t="s">
        <v>8318</v>
      </c>
      <c r="S3622" s="11">
        <f t="shared" si="226"/>
        <v>42037.938206018516</v>
      </c>
      <c r="T3622" s="11">
        <f t="shared" si="227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6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7">
        <f t="shared" si="224"/>
        <v>1.0973333333333333</v>
      </c>
      <c r="P3623" s="9">
        <f t="shared" si="225"/>
        <v>47.028571428571432</v>
      </c>
      <c r="Q3623" t="s">
        <v>8317</v>
      </c>
      <c r="R3623" t="s">
        <v>8318</v>
      </c>
      <c r="S3623" s="11">
        <f t="shared" si="226"/>
        <v>42619.935694444444</v>
      </c>
      <c r="T3623" s="11">
        <f t="shared" si="227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6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7">
        <f t="shared" si="224"/>
        <v>1.00099</v>
      </c>
      <c r="P3624" s="9">
        <f t="shared" si="225"/>
        <v>47.666190476190479</v>
      </c>
      <c r="Q3624" t="s">
        <v>8317</v>
      </c>
      <c r="R3624" t="s">
        <v>8318</v>
      </c>
      <c r="S3624" s="11">
        <f t="shared" si="226"/>
        <v>41877.221886574072</v>
      </c>
      <c r="T3624" s="11">
        <f t="shared" si="227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6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7">
        <f t="shared" si="224"/>
        <v>1.2</v>
      </c>
      <c r="P3625" s="9">
        <f t="shared" si="225"/>
        <v>88.235294117647058</v>
      </c>
      <c r="Q3625" t="s">
        <v>8317</v>
      </c>
      <c r="R3625" t="s">
        <v>8318</v>
      </c>
      <c r="S3625" s="11">
        <f t="shared" si="226"/>
        <v>41828.736921296295</v>
      </c>
      <c r="T3625" s="11">
        <f t="shared" si="227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7">
        <f t="shared" si="224"/>
        <v>1.0493333333333332</v>
      </c>
      <c r="P3626" s="9">
        <f t="shared" si="225"/>
        <v>80.717948717948715</v>
      </c>
      <c r="Q3626" t="s">
        <v>8317</v>
      </c>
      <c r="R3626" t="s">
        <v>8318</v>
      </c>
      <c r="S3626" s="11">
        <f t="shared" si="226"/>
        <v>42545.774189814809</v>
      </c>
      <c r="T3626" s="11">
        <f t="shared" si="227"/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6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7">
        <f t="shared" si="224"/>
        <v>1.0266666666666666</v>
      </c>
      <c r="P3627" s="9">
        <f t="shared" si="225"/>
        <v>39.487179487179489</v>
      </c>
      <c r="Q3627" t="s">
        <v>8317</v>
      </c>
      <c r="R3627" t="s">
        <v>8318</v>
      </c>
      <c r="S3627" s="11">
        <f t="shared" si="226"/>
        <v>42157.652511574073</v>
      </c>
      <c r="T3627" s="11">
        <f t="shared" si="227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6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7">
        <f t="shared" si="224"/>
        <v>1.0182500000000001</v>
      </c>
      <c r="P3628" s="9">
        <f t="shared" si="225"/>
        <v>84.854166666666671</v>
      </c>
      <c r="Q3628" t="s">
        <v>8317</v>
      </c>
      <c r="R3628" t="s">
        <v>8318</v>
      </c>
      <c r="S3628" s="11">
        <f t="shared" si="226"/>
        <v>41846.667326388888</v>
      </c>
      <c r="T3628" s="11">
        <f t="shared" si="227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6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7">
        <f t="shared" si="224"/>
        <v>1</v>
      </c>
      <c r="P3629" s="9">
        <f t="shared" si="225"/>
        <v>68.965517241379317</v>
      </c>
      <c r="Q3629" t="s">
        <v>8317</v>
      </c>
      <c r="R3629" t="s">
        <v>8318</v>
      </c>
      <c r="S3629" s="11">
        <f t="shared" si="226"/>
        <v>42460.741747685184</v>
      </c>
      <c r="T3629" s="11">
        <f t="shared" si="227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6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7">
        <f t="shared" si="224"/>
        <v>0</v>
      </c>
      <c r="P3630" s="9" t="e">
        <f t="shared" si="225"/>
        <v>#DIV/0!</v>
      </c>
      <c r="Q3630" t="s">
        <v>8317</v>
      </c>
      <c r="R3630" t="s">
        <v>8359</v>
      </c>
      <c r="S3630" s="11">
        <f t="shared" si="226"/>
        <v>42291.833287037036</v>
      </c>
      <c r="T3630" s="11">
        <f t="shared" si="227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6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7">
        <f t="shared" si="224"/>
        <v>1.9999999999999999E-6</v>
      </c>
      <c r="P3631" s="9">
        <f t="shared" si="225"/>
        <v>1</v>
      </c>
      <c r="Q3631" t="s">
        <v>8317</v>
      </c>
      <c r="R3631" t="s">
        <v>8359</v>
      </c>
      <c r="S3631" s="11">
        <f t="shared" si="226"/>
        <v>42437.094490740739</v>
      </c>
      <c r="T3631" s="11">
        <f t="shared" si="227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6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7">
        <f t="shared" si="224"/>
        <v>3.3333333333333332E-4</v>
      </c>
      <c r="P3632" s="9">
        <f t="shared" si="225"/>
        <v>1</v>
      </c>
      <c r="Q3632" t="s">
        <v>8317</v>
      </c>
      <c r="R3632" t="s">
        <v>8359</v>
      </c>
      <c r="S3632" s="11">
        <f t="shared" si="226"/>
        <v>41942.84710648148</v>
      </c>
      <c r="T3632" s="11">
        <f t="shared" si="227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6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7">
        <f t="shared" si="224"/>
        <v>0.51023391812865493</v>
      </c>
      <c r="P3633" s="9">
        <f t="shared" si="225"/>
        <v>147.88135593220338</v>
      </c>
      <c r="Q3633" t="s">
        <v>8317</v>
      </c>
      <c r="R3633" t="s">
        <v>8359</v>
      </c>
      <c r="S3633" s="11">
        <f t="shared" si="226"/>
        <v>41880.753437499996</v>
      </c>
      <c r="T3633" s="11">
        <f t="shared" si="227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6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7">
        <f t="shared" si="224"/>
        <v>0.2</v>
      </c>
      <c r="P3634" s="9">
        <f t="shared" si="225"/>
        <v>100</v>
      </c>
      <c r="Q3634" t="s">
        <v>8317</v>
      </c>
      <c r="R3634" t="s">
        <v>8359</v>
      </c>
      <c r="S3634" s="11">
        <f t="shared" si="226"/>
        <v>41946.936909722222</v>
      </c>
      <c r="T3634" s="11">
        <f t="shared" si="227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6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7">
        <f t="shared" si="224"/>
        <v>0.35239999999999999</v>
      </c>
      <c r="P3635" s="9">
        <f t="shared" si="225"/>
        <v>56.838709677419352</v>
      </c>
      <c r="Q3635" t="s">
        <v>8317</v>
      </c>
      <c r="R3635" t="s">
        <v>8359</v>
      </c>
      <c r="S3635" s="11">
        <f t="shared" si="226"/>
        <v>42649.623460648145</v>
      </c>
      <c r="T3635" s="11">
        <f t="shared" si="227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7">
        <f t="shared" si="224"/>
        <v>4.2466666666666666E-2</v>
      </c>
      <c r="P3636" s="9">
        <f t="shared" si="225"/>
        <v>176.94444444444446</v>
      </c>
      <c r="Q3636" t="s">
        <v>8317</v>
      </c>
      <c r="R3636" t="s">
        <v>8359</v>
      </c>
      <c r="S3636" s="11">
        <f t="shared" si="226"/>
        <v>42701.166365740741</v>
      </c>
      <c r="T3636" s="11">
        <f t="shared" si="227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6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7">
        <f t="shared" si="224"/>
        <v>0.36457142857142855</v>
      </c>
      <c r="P3637" s="9">
        <f t="shared" si="225"/>
        <v>127.6</v>
      </c>
      <c r="Q3637" t="s">
        <v>8317</v>
      </c>
      <c r="R3637" t="s">
        <v>8359</v>
      </c>
      <c r="S3637" s="11">
        <f t="shared" si="226"/>
        <v>42450.88282407407</v>
      </c>
      <c r="T3637" s="11">
        <f t="shared" si="227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6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7">
        <f t="shared" si="224"/>
        <v>0</v>
      </c>
      <c r="P3638" s="9" t="e">
        <f t="shared" si="225"/>
        <v>#DIV/0!</v>
      </c>
      <c r="Q3638" t="s">
        <v>8317</v>
      </c>
      <c r="R3638" t="s">
        <v>8359</v>
      </c>
      <c r="S3638" s="11">
        <f t="shared" si="226"/>
        <v>42226.694780092599</v>
      </c>
      <c r="T3638" s="11">
        <f t="shared" si="227"/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6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7">
        <f t="shared" si="224"/>
        <v>0.30866666666666664</v>
      </c>
      <c r="P3639" s="9">
        <f t="shared" si="225"/>
        <v>66.142857142857139</v>
      </c>
      <c r="Q3639" t="s">
        <v>8317</v>
      </c>
      <c r="R3639" t="s">
        <v>8359</v>
      </c>
      <c r="S3639" s="11">
        <f t="shared" si="226"/>
        <v>41975.700636574074</v>
      </c>
      <c r="T3639" s="11">
        <f t="shared" si="227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6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7">
        <f t="shared" si="224"/>
        <v>6.545454545454546E-2</v>
      </c>
      <c r="P3640" s="9">
        <f t="shared" si="225"/>
        <v>108</v>
      </c>
      <c r="Q3640" t="s">
        <v>8317</v>
      </c>
      <c r="R3640" t="s">
        <v>8359</v>
      </c>
      <c r="S3640" s="11">
        <f t="shared" si="226"/>
        <v>42053.672824074078</v>
      </c>
      <c r="T3640" s="11">
        <f t="shared" si="227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6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7">
        <f t="shared" si="224"/>
        <v>4.0000000000000003E-5</v>
      </c>
      <c r="P3641" s="9">
        <f t="shared" si="225"/>
        <v>1</v>
      </c>
      <c r="Q3641" t="s">
        <v>8317</v>
      </c>
      <c r="R3641" t="s">
        <v>8359</v>
      </c>
      <c r="S3641" s="11">
        <f t="shared" si="226"/>
        <v>42590.677152777775</v>
      </c>
      <c r="T3641" s="11">
        <f t="shared" si="227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6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7">
        <f t="shared" si="224"/>
        <v>5.5E-2</v>
      </c>
      <c r="P3642" s="9">
        <f t="shared" si="225"/>
        <v>18.333333333333332</v>
      </c>
      <c r="Q3642" t="s">
        <v>8317</v>
      </c>
      <c r="R3642" t="s">
        <v>8359</v>
      </c>
      <c r="S3642" s="11">
        <f t="shared" si="226"/>
        <v>42104.781597222223</v>
      </c>
      <c r="T3642" s="11">
        <f t="shared" si="227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6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7">
        <f t="shared" si="224"/>
        <v>0</v>
      </c>
      <c r="P3643" s="9" t="e">
        <f t="shared" si="225"/>
        <v>#DIV/0!</v>
      </c>
      <c r="Q3643" t="s">
        <v>8317</v>
      </c>
      <c r="R3643" t="s">
        <v>8359</v>
      </c>
      <c r="S3643" s="11">
        <f t="shared" si="226"/>
        <v>41899.627071759263</v>
      </c>
      <c r="T3643" s="11">
        <f t="shared" si="227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6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7">
        <f t="shared" si="224"/>
        <v>2.1428571428571429E-2</v>
      </c>
      <c r="P3644" s="9">
        <f t="shared" si="225"/>
        <v>7.5</v>
      </c>
      <c r="Q3644" t="s">
        <v>8317</v>
      </c>
      <c r="R3644" t="s">
        <v>8359</v>
      </c>
      <c r="S3644" s="11">
        <f t="shared" si="226"/>
        <v>42297.816284722227</v>
      </c>
      <c r="T3644" s="11">
        <f t="shared" si="227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6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7">
        <f t="shared" si="224"/>
        <v>0</v>
      </c>
      <c r="P3645" s="9" t="e">
        <f t="shared" si="225"/>
        <v>#DIV/0!</v>
      </c>
      <c r="Q3645" t="s">
        <v>8317</v>
      </c>
      <c r="R3645" t="s">
        <v>8359</v>
      </c>
      <c r="S3645" s="11">
        <f t="shared" si="226"/>
        <v>42285.143969907411</v>
      </c>
      <c r="T3645" s="11">
        <f t="shared" si="227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7">
        <f t="shared" si="224"/>
        <v>0.16420000000000001</v>
      </c>
      <c r="P3646" s="9">
        <f t="shared" si="225"/>
        <v>68.416666666666671</v>
      </c>
      <c r="Q3646" t="s">
        <v>8317</v>
      </c>
      <c r="R3646" t="s">
        <v>8359</v>
      </c>
      <c r="S3646" s="11">
        <f t="shared" si="226"/>
        <v>42409.241747685184</v>
      </c>
      <c r="T3646" s="11">
        <f t="shared" si="227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6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7">
        <f t="shared" si="224"/>
        <v>1E-3</v>
      </c>
      <c r="P3647" s="9">
        <f t="shared" si="225"/>
        <v>1</v>
      </c>
      <c r="Q3647" t="s">
        <v>8317</v>
      </c>
      <c r="R3647" t="s">
        <v>8359</v>
      </c>
      <c r="S3647" s="11">
        <f t="shared" si="226"/>
        <v>42665.970347222217</v>
      </c>
      <c r="T3647" s="11">
        <f t="shared" si="227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6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7">
        <f t="shared" si="224"/>
        <v>4.8099999999999997E-2</v>
      </c>
      <c r="P3648" s="9">
        <f t="shared" si="225"/>
        <v>60.125</v>
      </c>
      <c r="Q3648" t="s">
        <v>8317</v>
      </c>
      <c r="R3648" t="s">
        <v>8359</v>
      </c>
      <c r="S3648" s="11">
        <f t="shared" si="226"/>
        <v>42140.421319444446</v>
      </c>
      <c r="T3648" s="11">
        <f t="shared" si="227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6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7">
        <f t="shared" si="224"/>
        <v>0.06</v>
      </c>
      <c r="P3649" s="9">
        <f t="shared" si="225"/>
        <v>15</v>
      </c>
      <c r="Q3649" t="s">
        <v>8317</v>
      </c>
      <c r="R3649" t="s">
        <v>8359</v>
      </c>
      <c r="S3649" s="11">
        <f t="shared" si="226"/>
        <v>42598.749155092592</v>
      </c>
      <c r="T3649" s="11">
        <f t="shared" si="227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6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7">
        <f t="shared" si="224"/>
        <v>1.003825</v>
      </c>
      <c r="P3650" s="9">
        <f t="shared" si="225"/>
        <v>550.04109589041093</v>
      </c>
      <c r="Q3650" t="s">
        <v>8317</v>
      </c>
      <c r="R3650" t="s">
        <v>8318</v>
      </c>
      <c r="S3650" s="11">
        <f t="shared" si="226"/>
        <v>41887.292187500003</v>
      </c>
      <c r="T3650" s="11">
        <f t="shared" si="227"/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6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7">
        <f t="shared" ref="O3651:O3714" si="228">E3651/D3651</f>
        <v>1.04</v>
      </c>
      <c r="P3651" s="9">
        <f t="shared" ref="P3651:P3714" si="229">E3651/L3651</f>
        <v>97.5</v>
      </c>
      <c r="Q3651" t="s">
        <v>8317</v>
      </c>
      <c r="R3651" t="s">
        <v>8318</v>
      </c>
      <c r="S3651" s="11">
        <f t="shared" ref="S3651:S3714" si="230">(((J3651/60)/60)/24)+DATE(1970,1,1)</f>
        <v>41780.712893518517</v>
      </c>
      <c r="T3651" s="11">
        <f t="shared" ref="T3651:T3714" si="231">(((I3651/60)/60)/24)+DATE(1970,1,1)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6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7">
        <f t="shared" si="228"/>
        <v>1</v>
      </c>
      <c r="P3652" s="9">
        <f t="shared" si="229"/>
        <v>29.411764705882351</v>
      </c>
      <c r="Q3652" t="s">
        <v>8317</v>
      </c>
      <c r="R3652" t="s">
        <v>8318</v>
      </c>
      <c r="S3652" s="11">
        <f t="shared" si="230"/>
        <v>42381.478981481487</v>
      </c>
      <c r="T3652" s="11">
        <f t="shared" si="231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6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7">
        <f t="shared" si="228"/>
        <v>1.04</v>
      </c>
      <c r="P3653" s="9">
        <f t="shared" si="229"/>
        <v>57.777777777777779</v>
      </c>
      <c r="Q3653" t="s">
        <v>8317</v>
      </c>
      <c r="R3653" t="s">
        <v>8318</v>
      </c>
      <c r="S3653" s="11">
        <f t="shared" si="230"/>
        <v>41828.646319444444</v>
      </c>
      <c r="T3653" s="11">
        <f t="shared" si="231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6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7">
        <f t="shared" si="228"/>
        <v>2.5066666666666668</v>
      </c>
      <c r="P3654" s="9">
        <f t="shared" si="229"/>
        <v>44.235294117647058</v>
      </c>
      <c r="Q3654" t="s">
        <v>8317</v>
      </c>
      <c r="R3654" t="s">
        <v>8318</v>
      </c>
      <c r="S3654" s="11">
        <f t="shared" si="230"/>
        <v>42596.644699074073</v>
      </c>
      <c r="T3654" s="11">
        <f t="shared" si="231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6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7">
        <f t="shared" si="228"/>
        <v>1.0049999999999999</v>
      </c>
      <c r="P3655" s="9">
        <f t="shared" si="229"/>
        <v>60.909090909090907</v>
      </c>
      <c r="Q3655" t="s">
        <v>8317</v>
      </c>
      <c r="R3655" t="s">
        <v>8318</v>
      </c>
      <c r="S3655" s="11">
        <f t="shared" si="230"/>
        <v>42191.363506944443</v>
      </c>
      <c r="T3655" s="11">
        <f t="shared" si="231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7">
        <f t="shared" si="228"/>
        <v>1.744</v>
      </c>
      <c r="P3656" s="9">
        <f t="shared" si="229"/>
        <v>68.84210526315789</v>
      </c>
      <c r="Q3656" t="s">
        <v>8317</v>
      </c>
      <c r="R3656" t="s">
        <v>8318</v>
      </c>
      <c r="S3656" s="11">
        <f t="shared" si="230"/>
        <v>42440.416504629626</v>
      </c>
      <c r="T3656" s="11">
        <f t="shared" si="231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6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7">
        <f t="shared" si="228"/>
        <v>1.1626000000000001</v>
      </c>
      <c r="P3657" s="9">
        <f t="shared" si="229"/>
        <v>73.582278481012665</v>
      </c>
      <c r="Q3657" t="s">
        <v>8317</v>
      </c>
      <c r="R3657" t="s">
        <v>8318</v>
      </c>
      <c r="S3657" s="11">
        <f t="shared" si="230"/>
        <v>42173.803217592591</v>
      </c>
      <c r="T3657" s="11">
        <f t="shared" si="231"/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6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7">
        <f t="shared" si="228"/>
        <v>1.0582</v>
      </c>
      <c r="P3658" s="9">
        <f t="shared" si="229"/>
        <v>115.02173913043478</v>
      </c>
      <c r="Q3658" t="s">
        <v>8317</v>
      </c>
      <c r="R3658" t="s">
        <v>8318</v>
      </c>
      <c r="S3658" s="11">
        <f t="shared" si="230"/>
        <v>42737.910138888896</v>
      </c>
      <c r="T3658" s="11">
        <f t="shared" si="231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6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7">
        <f t="shared" si="228"/>
        <v>1.1074999999999999</v>
      </c>
      <c r="P3659" s="9">
        <f t="shared" si="229"/>
        <v>110.75</v>
      </c>
      <c r="Q3659" t="s">
        <v>8317</v>
      </c>
      <c r="R3659" t="s">
        <v>8318</v>
      </c>
      <c r="S3659" s="11">
        <f t="shared" si="230"/>
        <v>42499.629849537043</v>
      </c>
      <c r="T3659" s="11">
        <f t="shared" si="231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6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7">
        <f t="shared" si="228"/>
        <v>1.0066666666666666</v>
      </c>
      <c r="P3660" s="9">
        <f t="shared" si="229"/>
        <v>75.5</v>
      </c>
      <c r="Q3660" t="s">
        <v>8317</v>
      </c>
      <c r="R3660" t="s">
        <v>8318</v>
      </c>
      <c r="S3660" s="11">
        <f t="shared" si="230"/>
        <v>41775.858564814815</v>
      </c>
      <c r="T3660" s="11">
        <f t="shared" si="231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6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7">
        <f t="shared" si="228"/>
        <v>1.0203333333333333</v>
      </c>
      <c r="P3661" s="9">
        <f t="shared" si="229"/>
        <v>235.46153846153845</v>
      </c>
      <c r="Q3661" t="s">
        <v>8317</v>
      </c>
      <c r="R3661" t="s">
        <v>8318</v>
      </c>
      <c r="S3661" s="11">
        <f t="shared" si="230"/>
        <v>42055.277199074073</v>
      </c>
      <c r="T3661" s="11">
        <f t="shared" si="231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6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7">
        <f t="shared" si="228"/>
        <v>1</v>
      </c>
      <c r="P3662" s="9">
        <f t="shared" si="229"/>
        <v>11.363636363636363</v>
      </c>
      <c r="Q3662" t="s">
        <v>8317</v>
      </c>
      <c r="R3662" t="s">
        <v>8318</v>
      </c>
      <c r="S3662" s="11">
        <f t="shared" si="230"/>
        <v>41971.881076388891</v>
      </c>
      <c r="T3662" s="11">
        <f t="shared" si="231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6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7">
        <f t="shared" si="228"/>
        <v>1.1100000000000001</v>
      </c>
      <c r="P3663" s="9">
        <f t="shared" si="229"/>
        <v>92.5</v>
      </c>
      <c r="Q3663" t="s">
        <v>8317</v>
      </c>
      <c r="R3663" t="s">
        <v>8318</v>
      </c>
      <c r="S3663" s="11">
        <f t="shared" si="230"/>
        <v>42447.896666666667</v>
      </c>
      <c r="T3663" s="11">
        <f t="shared" si="231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6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7">
        <f t="shared" si="228"/>
        <v>1.0142500000000001</v>
      </c>
      <c r="P3664" s="9">
        <f t="shared" si="229"/>
        <v>202.85</v>
      </c>
      <c r="Q3664" t="s">
        <v>8317</v>
      </c>
      <c r="R3664" t="s">
        <v>8318</v>
      </c>
      <c r="S3664" s="11">
        <f t="shared" si="230"/>
        <v>42064.220069444447</v>
      </c>
      <c r="T3664" s="11">
        <f t="shared" si="231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6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7">
        <f t="shared" si="228"/>
        <v>1.04</v>
      </c>
      <c r="P3665" s="9">
        <f t="shared" si="229"/>
        <v>26</v>
      </c>
      <c r="Q3665" t="s">
        <v>8317</v>
      </c>
      <c r="R3665" t="s">
        <v>8318</v>
      </c>
      <c r="S3665" s="11">
        <f t="shared" si="230"/>
        <v>42665.451736111107</v>
      </c>
      <c r="T3665" s="11">
        <f t="shared" si="231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7">
        <f t="shared" si="228"/>
        <v>1.09375</v>
      </c>
      <c r="P3666" s="9">
        <f t="shared" si="229"/>
        <v>46.05263157894737</v>
      </c>
      <c r="Q3666" t="s">
        <v>8317</v>
      </c>
      <c r="R3666" t="s">
        <v>8318</v>
      </c>
      <c r="S3666" s="11">
        <f t="shared" si="230"/>
        <v>42523.248715277776</v>
      </c>
      <c r="T3666" s="11">
        <f t="shared" si="231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6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7">
        <f t="shared" si="228"/>
        <v>1.1516129032258065</v>
      </c>
      <c r="P3667" s="9">
        <f t="shared" si="229"/>
        <v>51</v>
      </c>
      <c r="Q3667" t="s">
        <v>8317</v>
      </c>
      <c r="R3667" t="s">
        <v>8318</v>
      </c>
      <c r="S3667" s="11">
        <f t="shared" si="230"/>
        <v>42294.808124999996</v>
      </c>
      <c r="T3667" s="11">
        <f t="shared" si="231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6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7">
        <f t="shared" si="228"/>
        <v>1</v>
      </c>
      <c r="P3668" s="9">
        <f t="shared" si="229"/>
        <v>31.578947368421051</v>
      </c>
      <c r="Q3668" t="s">
        <v>8317</v>
      </c>
      <c r="R3668" t="s">
        <v>8318</v>
      </c>
      <c r="S3668" s="11">
        <f t="shared" si="230"/>
        <v>41822.90488425926</v>
      </c>
      <c r="T3668" s="11">
        <f t="shared" si="231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6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7">
        <f t="shared" si="228"/>
        <v>1.0317033333333334</v>
      </c>
      <c r="P3669" s="9">
        <f t="shared" si="229"/>
        <v>53.363965517241382</v>
      </c>
      <c r="Q3669" t="s">
        <v>8317</v>
      </c>
      <c r="R3669" t="s">
        <v>8318</v>
      </c>
      <c r="S3669" s="11">
        <f t="shared" si="230"/>
        <v>42173.970127314817</v>
      </c>
      <c r="T3669" s="11">
        <f t="shared" si="231"/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6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7">
        <f t="shared" si="228"/>
        <v>1.0349999999999999</v>
      </c>
      <c r="P3670" s="9">
        <f t="shared" si="229"/>
        <v>36.964285714285715</v>
      </c>
      <c r="Q3670" t="s">
        <v>8317</v>
      </c>
      <c r="R3670" t="s">
        <v>8318</v>
      </c>
      <c r="S3670" s="11">
        <f t="shared" si="230"/>
        <v>42185.556157407409</v>
      </c>
      <c r="T3670" s="11">
        <f t="shared" si="231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6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7">
        <f t="shared" si="228"/>
        <v>1.3819999999999999</v>
      </c>
      <c r="P3671" s="9">
        <f t="shared" si="229"/>
        <v>81.294117647058826</v>
      </c>
      <c r="Q3671" t="s">
        <v>8317</v>
      </c>
      <c r="R3671" t="s">
        <v>8318</v>
      </c>
      <c r="S3671" s="11">
        <f t="shared" si="230"/>
        <v>42136.675196759257</v>
      </c>
      <c r="T3671" s="11">
        <f t="shared" si="231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6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7">
        <f t="shared" si="228"/>
        <v>1.0954545454545455</v>
      </c>
      <c r="P3672" s="9">
        <f t="shared" si="229"/>
        <v>20.083333333333332</v>
      </c>
      <c r="Q3672" t="s">
        <v>8317</v>
      </c>
      <c r="R3672" t="s">
        <v>8318</v>
      </c>
      <c r="S3672" s="11">
        <f t="shared" si="230"/>
        <v>42142.514016203699</v>
      </c>
      <c r="T3672" s="11">
        <f t="shared" si="231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6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7">
        <f t="shared" si="228"/>
        <v>1.0085714285714287</v>
      </c>
      <c r="P3673" s="9">
        <f t="shared" si="229"/>
        <v>88.25</v>
      </c>
      <c r="Q3673" t="s">
        <v>8317</v>
      </c>
      <c r="R3673" t="s">
        <v>8318</v>
      </c>
      <c r="S3673" s="11">
        <f t="shared" si="230"/>
        <v>41820.62809027778</v>
      </c>
      <c r="T3673" s="11">
        <f t="shared" si="231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6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7">
        <f t="shared" si="228"/>
        <v>1.0153333333333334</v>
      </c>
      <c r="P3674" s="9">
        <f t="shared" si="229"/>
        <v>53.438596491228068</v>
      </c>
      <c r="Q3674" t="s">
        <v>8317</v>
      </c>
      <c r="R3674" t="s">
        <v>8318</v>
      </c>
      <c r="S3674" s="11">
        <f t="shared" si="230"/>
        <v>41878.946574074071</v>
      </c>
      <c r="T3674" s="11">
        <f t="shared" si="231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6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7">
        <f t="shared" si="228"/>
        <v>1.13625</v>
      </c>
      <c r="P3675" s="9">
        <f t="shared" si="229"/>
        <v>39.868421052631582</v>
      </c>
      <c r="Q3675" t="s">
        <v>8317</v>
      </c>
      <c r="R3675" t="s">
        <v>8318</v>
      </c>
      <c r="S3675" s="11">
        <f t="shared" si="230"/>
        <v>41914.295104166667</v>
      </c>
      <c r="T3675" s="11">
        <f t="shared" si="231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7">
        <f t="shared" si="228"/>
        <v>1</v>
      </c>
      <c r="P3676" s="9">
        <f t="shared" si="229"/>
        <v>145.16129032258064</v>
      </c>
      <c r="Q3676" t="s">
        <v>8317</v>
      </c>
      <c r="R3676" t="s">
        <v>8318</v>
      </c>
      <c r="S3676" s="11">
        <f t="shared" si="230"/>
        <v>42556.873020833329</v>
      </c>
      <c r="T3676" s="11">
        <f t="shared" si="231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6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7">
        <f t="shared" si="228"/>
        <v>1.4</v>
      </c>
      <c r="P3677" s="9">
        <f t="shared" si="229"/>
        <v>23.333333333333332</v>
      </c>
      <c r="Q3677" t="s">
        <v>8317</v>
      </c>
      <c r="R3677" t="s">
        <v>8318</v>
      </c>
      <c r="S3677" s="11">
        <f t="shared" si="230"/>
        <v>42493.597013888888</v>
      </c>
      <c r="T3677" s="11">
        <f t="shared" si="231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6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7">
        <f t="shared" si="228"/>
        <v>1.2875000000000001</v>
      </c>
      <c r="P3678" s="9">
        <f t="shared" si="229"/>
        <v>64.375</v>
      </c>
      <c r="Q3678" t="s">
        <v>8317</v>
      </c>
      <c r="R3678" t="s">
        <v>8318</v>
      </c>
      <c r="S3678" s="11">
        <f t="shared" si="230"/>
        <v>41876.815787037034</v>
      </c>
      <c r="T3678" s="11">
        <f t="shared" si="231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6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7">
        <f t="shared" si="228"/>
        <v>1.0290416666666666</v>
      </c>
      <c r="P3679" s="9">
        <f t="shared" si="229"/>
        <v>62.052763819095475</v>
      </c>
      <c r="Q3679" t="s">
        <v>8317</v>
      </c>
      <c r="R3679" t="s">
        <v>8318</v>
      </c>
      <c r="S3679" s="11">
        <f t="shared" si="230"/>
        <v>41802.574282407404</v>
      </c>
      <c r="T3679" s="11">
        <f t="shared" si="231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6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7">
        <f t="shared" si="228"/>
        <v>1.0249999999999999</v>
      </c>
      <c r="P3680" s="9">
        <f t="shared" si="229"/>
        <v>66.129032258064512</v>
      </c>
      <c r="Q3680" t="s">
        <v>8317</v>
      </c>
      <c r="R3680" t="s">
        <v>8318</v>
      </c>
      <c r="S3680" s="11">
        <f t="shared" si="230"/>
        <v>42120.531226851846</v>
      </c>
      <c r="T3680" s="11">
        <f t="shared" si="231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6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7">
        <f t="shared" si="228"/>
        <v>1.101</v>
      </c>
      <c r="P3681" s="9">
        <f t="shared" si="229"/>
        <v>73.400000000000006</v>
      </c>
      <c r="Q3681" t="s">
        <v>8317</v>
      </c>
      <c r="R3681" t="s">
        <v>8318</v>
      </c>
      <c r="S3681" s="11">
        <f t="shared" si="230"/>
        <v>41786.761354166665</v>
      </c>
      <c r="T3681" s="11">
        <f t="shared" si="231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6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7">
        <f t="shared" si="228"/>
        <v>1.1276666666666666</v>
      </c>
      <c r="P3682" s="9">
        <f t="shared" si="229"/>
        <v>99.5</v>
      </c>
      <c r="Q3682" t="s">
        <v>8317</v>
      </c>
      <c r="R3682" t="s">
        <v>8318</v>
      </c>
      <c r="S3682" s="11">
        <f t="shared" si="230"/>
        <v>42627.454097222217</v>
      </c>
      <c r="T3682" s="11">
        <f t="shared" si="231"/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6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7">
        <f t="shared" si="228"/>
        <v>1.119</v>
      </c>
      <c r="P3683" s="9">
        <f t="shared" si="229"/>
        <v>62.166666666666664</v>
      </c>
      <c r="Q3683" t="s">
        <v>8317</v>
      </c>
      <c r="R3683" t="s">
        <v>8318</v>
      </c>
      <c r="S3683" s="11">
        <f t="shared" si="230"/>
        <v>42374.651504629626</v>
      </c>
      <c r="T3683" s="11">
        <f t="shared" si="231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6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7">
        <f t="shared" si="228"/>
        <v>1.3919999999999999</v>
      </c>
      <c r="P3684" s="9">
        <f t="shared" si="229"/>
        <v>62.328358208955223</v>
      </c>
      <c r="Q3684" t="s">
        <v>8317</v>
      </c>
      <c r="R3684" t="s">
        <v>8318</v>
      </c>
      <c r="S3684" s="11">
        <f t="shared" si="230"/>
        <v>41772.685393518521</v>
      </c>
      <c r="T3684" s="11">
        <f t="shared" si="231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6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7">
        <f t="shared" si="228"/>
        <v>1.1085714285714285</v>
      </c>
      <c r="P3685" s="9">
        <f t="shared" si="229"/>
        <v>58.787878787878789</v>
      </c>
      <c r="Q3685" t="s">
        <v>8317</v>
      </c>
      <c r="R3685" t="s">
        <v>8318</v>
      </c>
      <c r="S3685" s="11">
        <f t="shared" si="230"/>
        <v>42633.116851851853</v>
      </c>
      <c r="T3685" s="11">
        <f t="shared" si="231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7">
        <f t="shared" si="228"/>
        <v>1.3906666666666667</v>
      </c>
      <c r="P3686" s="9">
        <f t="shared" si="229"/>
        <v>45.347826086956523</v>
      </c>
      <c r="Q3686" t="s">
        <v>8317</v>
      </c>
      <c r="R3686" t="s">
        <v>8318</v>
      </c>
      <c r="S3686" s="11">
        <f t="shared" si="230"/>
        <v>42219.180393518516</v>
      </c>
      <c r="T3686" s="11">
        <f t="shared" si="231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6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7">
        <f t="shared" si="228"/>
        <v>1.0569999999999999</v>
      </c>
      <c r="P3687" s="9">
        <f t="shared" si="229"/>
        <v>41.944444444444443</v>
      </c>
      <c r="Q3687" t="s">
        <v>8317</v>
      </c>
      <c r="R3687" t="s">
        <v>8318</v>
      </c>
      <c r="S3687" s="11">
        <f t="shared" si="230"/>
        <v>41753.593275462961</v>
      </c>
      <c r="T3687" s="11">
        <f t="shared" si="231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6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7">
        <f t="shared" si="228"/>
        <v>1.0142857142857142</v>
      </c>
      <c r="P3688" s="9">
        <f t="shared" si="229"/>
        <v>59.166666666666664</v>
      </c>
      <c r="Q3688" t="s">
        <v>8317</v>
      </c>
      <c r="R3688" t="s">
        <v>8318</v>
      </c>
      <c r="S3688" s="11">
        <f t="shared" si="230"/>
        <v>42230.662731481483</v>
      </c>
      <c r="T3688" s="11">
        <f t="shared" si="231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6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7">
        <f t="shared" si="228"/>
        <v>1.0024500000000001</v>
      </c>
      <c r="P3689" s="9">
        <f t="shared" si="229"/>
        <v>200.49</v>
      </c>
      <c r="Q3689" t="s">
        <v>8317</v>
      </c>
      <c r="R3689" t="s">
        <v>8318</v>
      </c>
      <c r="S3689" s="11">
        <f t="shared" si="230"/>
        <v>41787.218229166669</v>
      </c>
      <c r="T3689" s="11">
        <f t="shared" si="231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6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7">
        <f t="shared" si="228"/>
        <v>1.0916666666666666</v>
      </c>
      <c r="P3690" s="9">
        <f t="shared" si="229"/>
        <v>83.974358974358978</v>
      </c>
      <c r="Q3690" t="s">
        <v>8317</v>
      </c>
      <c r="R3690" t="s">
        <v>8318</v>
      </c>
      <c r="S3690" s="11">
        <f t="shared" si="230"/>
        <v>41829.787083333329</v>
      </c>
      <c r="T3690" s="11">
        <f t="shared" si="231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6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7">
        <f t="shared" si="228"/>
        <v>1.1833333333333333</v>
      </c>
      <c r="P3691" s="9">
        <f t="shared" si="229"/>
        <v>57.258064516129032</v>
      </c>
      <c r="Q3691" t="s">
        <v>8317</v>
      </c>
      <c r="R3691" t="s">
        <v>8318</v>
      </c>
      <c r="S3691" s="11">
        <f t="shared" si="230"/>
        <v>42147.826840277776</v>
      </c>
      <c r="T3691" s="11">
        <f t="shared" si="231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6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7">
        <f t="shared" si="228"/>
        <v>1.2</v>
      </c>
      <c r="P3692" s="9">
        <f t="shared" si="229"/>
        <v>58.064516129032256</v>
      </c>
      <c r="Q3692" t="s">
        <v>8317</v>
      </c>
      <c r="R3692" t="s">
        <v>8318</v>
      </c>
      <c r="S3692" s="11">
        <f t="shared" si="230"/>
        <v>41940.598182870373</v>
      </c>
      <c r="T3692" s="11">
        <f t="shared" si="231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6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7">
        <f t="shared" si="228"/>
        <v>1.2796000000000001</v>
      </c>
      <c r="P3693" s="9">
        <f t="shared" si="229"/>
        <v>186.80291970802921</v>
      </c>
      <c r="Q3693" t="s">
        <v>8317</v>
      </c>
      <c r="R3693" t="s">
        <v>8318</v>
      </c>
      <c r="S3693" s="11">
        <f t="shared" si="230"/>
        <v>42020.700567129628</v>
      </c>
      <c r="T3693" s="11">
        <f t="shared" si="231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6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7">
        <f t="shared" si="228"/>
        <v>1.26</v>
      </c>
      <c r="P3694" s="9">
        <f t="shared" si="229"/>
        <v>74.117647058823536</v>
      </c>
      <c r="Q3694" t="s">
        <v>8317</v>
      </c>
      <c r="R3694" t="s">
        <v>8318</v>
      </c>
      <c r="S3694" s="11">
        <f t="shared" si="230"/>
        <v>41891.96503472222</v>
      </c>
      <c r="T3694" s="11">
        <f t="shared" si="231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6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7">
        <f t="shared" si="228"/>
        <v>1.2912912912912913</v>
      </c>
      <c r="P3695" s="9">
        <f t="shared" si="229"/>
        <v>30.714285714285715</v>
      </c>
      <c r="Q3695" t="s">
        <v>8317</v>
      </c>
      <c r="R3695" t="s">
        <v>8318</v>
      </c>
      <c r="S3695" s="11">
        <f t="shared" si="230"/>
        <v>42309.191307870366</v>
      </c>
      <c r="T3695" s="11">
        <f t="shared" si="231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7">
        <f t="shared" si="228"/>
        <v>1.0742857142857143</v>
      </c>
      <c r="P3696" s="9">
        <f t="shared" si="229"/>
        <v>62.666666666666664</v>
      </c>
      <c r="Q3696" t="s">
        <v>8317</v>
      </c>
      <c r="R3696" t="s">
        <v>8318</v>
      </c>
      <c r="S3696" s="11">
        <f t="shared" si="230"/>
        <v>42490.133877314816</v>
      </c>
      <c r="T3696" s="11">
        <f t="shared" si="231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6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7">
        <f t="shared" si="228"/>
        <v>1.00125</v>
      </c>
      <c r="P3697" s="9">
        <f t="shared" si="229"/>
        <v>121.36363636363636</v>
      </c>
      <c r="Q3697" t="s">
        <v>8317</v>
      </c>
      <c r="R3697" t="s">
        <v>8318</v>
      </c>
      <c r="S3697" s="11">
        <f t="shared" si="230"/>
        <v>41995.870486111111</v>
      </c>
      <c r="T3697" s="11">
        <f t="shared" si="231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6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7">
        <f t="shared" si="228"/>
        <v>1.55</v>
      </c>
      <c r="P3698" s="9">
        <f t="shared" si="229"/>
        <v>39.743589743589745</v>
      </c>
      <c r="Q3698" t="s">
        <v>8317</v>
      </c>
      <c r="R3698" t="s">
        <v>8318</v>
      </c>
      <c r="S3698" s="11">
        <f t="shared" si="230"/>
        <v>41988.617083333331</v>
      </c>
      <c r="T3698" s="11">
        <f t="shared" si="231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6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7">
        <f t="shared" si="228"/>
        <v>1.08</v>
      </c>
      <c r="P3699" s="9">
        <f t="shared" si="229"/>
        <v>72</v>
      </c>
      <c r="Q3699" t="s">
        <v>8317</v>
      </c>
      <c r="R3699" t="s">
        <v>8318</v>
      </c>
      <c r="S3699" s="11">
        <f t="shared" si="230"/>
        <v>42479.465833333335</v>
      </c>
      <c r="T3699" s="11">
        <f t="shared" si="231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6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7">
        <f t="shared" si="228"/>
        <v>1.1052</v>
      </c>
      <c r="P3700" s="9">
        <f t="shared" si="229"/>
        <v>40.632352941176471</v>
      </c>
      <c r="Q3700" t="s">
        <v>8317</v>
      </c>
      <c r="R3700" t="s">
        <v>8318</v>
      </c>
      <c r="S3700" s="11">
        <f t="shared" si="230"/>
        <v>42401.806562500002</v>
      </c>
      <c r="T3700" s="11">
        <f t="shared" si="231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6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7">
        <f t="shared" si="228"/>
        <v>1.008</v>
      </c>
      <c r="P3701" s="9">
        <f t="shared" si="229"/>
        <v>63</v>
      </c>
      <c r="Q3701" t="s">
        <v>8317</v>
      </c>
      <c r="R3701" t="s">
        <v>8318</v>
      </c>
      <c r="S3701" s="11">
        <f t="shared" si="230"/>
        <v>41897.602037037039</v>
      </c>
      <c r="T3701" s="11">
        <f t="shared" si="231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6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7">
        <f t="shared" si="228"/>
        <v>1.212</v>
      </c>
      <c r="P3702" s="9">
        <f t="shared" si="229"/>
        <v>33.666666666666664</v>
      </c>
      <c r="Q3702" t="s">
        <v>8317</v>
      </c>
      <c r="R3702" t="s">
        <v>8318</v>
      </c>
      <c r="S3702" s="11">
        <f t="shared" si="230"/>
        <v>41882.585648148146</v>
      </c>
      <c r="T3702" s="11">
        <f t="shared" si="231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6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7">
        <f t="shared" si="228"/>
        <v>1.0033333333333334</v>
      </c>
      <c r="P3703" s="9">
        <f t="shared" si="229"/>
        <v>38.589743589743591</v>
      </c>
      <c r="Q3703" t="s">
        <v>8317</v>
      </c>
      <c r="R3703" t="s">
        <v>8318</v>
      </c>
      <c r="S3703" s="11">
        <f t="shared" si="230"/>
        <v>42129.541585648149</v>
      </c>
      <c r="T3703" s="11">
        <f t="shared" si="231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6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7">
        <f t="shared" si="228"/>
        <v>1.0916666666666666</v>
      </c>
      <c r="P3704" s="9">
        <f t="shared" si="229"/>
        <v>155.95238095238096</v>
      </c>
      <c r="Q3704" t="s">
        <v>8317</v>
      </c>
      <c r="R3704" t="s">
        <v>8318</v>
      </c>
      <c r="S3704" s="11">
        <f t="shared" si="230"/>
        <v>42524.53800925926</v>
      </c>
      <c r="T3704" s="11">
        <f t="shared" si="231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6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7">
        <f t="shared" si="228"/>
        <v>1.2342857142857142</v>
      </c>
      <c r="P3705" s="9">
        <f t="shared" si="229"/>
        <v>43.2</v>
      </c>
      <c r="Q3705" t="s">
        <v>8317</v>
      </c>
      <c r="R3705" t="s">
        <v>8318</v>
      </c>
      <c r="S3705" s="11">
        <f t="shared" si="230"/>
        <v>42556.504490740743</v>
      </c>
      <c r="T3705" s="11">
        <f t="shared" si="231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7">
        <f t="shared" si="228"/>
        <v>1.3633666666666666</v>
      </c>
      <c r="P3706" s="9">
        <f t="shared" si="229"/>
        <v>15.148518518518518</v>
      </c>
      <c r="Q3706" t="s">
        <v>8317</v>
      </c>
      <c r="R3706" t="s">
        <v>8318</v>
      </c>
      <c r="S3706" s="11">
        <f t="shared" si="230"/>
        <v>42461.689745370371</v>
      </c>
      <c r="T3706" s="11">
        <f t="shared" si="231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6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7">
        <f t="shared" si="228"/>
        <v>1.0346657233816767</v>
      </c>
      <c r="P3707" s="9">
        <f t="shared" si="229"/>
        <v>83.571428571428569</v>
      </c>
      <c r="Q3707" t="s">
        <v>8317</v>
      </c>
      <c r="R3707" t="s">
        <v>8318</v>
      </c>
      <c r="S3707" s="11">
        <f t="shared" si="230"/>
        <v>41792.542986111112</v>
      </c>
      <c r="T3707" s="11">
        <f t="shared" si="231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6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7">
        <f t="shared" si="228"/>
        <v>1.2133333333333334</v>
      </c>
      <c r="P3708" s="9">
        <f t="shared" si="229"/>
        <v>140</v>
      </c>
      <c r="Q3708" t="s">
        <v>8317</v>
      </c>
      <c r="R3708" t="s">
        <v>8318</v>
      </c>
      <c r="S3708" s="11">
        <f t="shared" si="230"/>
        <v>41879.913761574076</v>
      </c>
      <c r="T3708" s="11">
        <f t="shared" si="231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6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7">
        <f t="shared" si="228"/>
        <v>1.86</v>
      </c>
      <c r="P3709" s="9">
        <f t="shared" si="229"/>
        <v>80.869565217391298</v>
      </c>
      <c r="Q3709" t="s">
        <v>8317</v>
      </c>
      <c r="R3709" t="s">
        <v>8318</v>
      </c>
      <c r="S3709" s="11">
        <f t="shared" si="230"/>
        <v>42552.048356481479</v>
      </c>
      <c r="T3709" s="11">
        <f t="shared" si="231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6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7">
        <f t="shared" si="228"/>
        <v>3</v>
      </c>
      <c r="P3710" s="9">
        <f t="shared" si="229"/>
        <v>53.846153846153847</v>
      </c>
      <c r="Q3710" t="s">
        <v>8317</v>
      </c>
      <c r="R3710" t="s">
        <v>8318</v>
      </c>
      <c r="S3710" s="11">
        <f t="shared" si="230"/>
        <v>41810.142199074071</v>
      </c>
      <c r="T3710" s="11">
        <f t="shared" si="231"/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6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7">
        <f t="shared" si="228"/>
        <v>1.0825</v>
      </c>
      <c r="P3711" s="9">
        <f t="shared" si="229"/>
        <v>30.928571428571427</v>
      </c>
      <c r="Q3711" t="s">
        <v>8317</v>
      </c>
      <c r="R3711" t="s">
        <v>8318</v>
      </c>
      <c r="S3711" s="11">
        <f t="shared" si="230"/>
        <v>41785.707708333335</v>
      </c>
      <c r="T3711" s="11">
        <f t="shared" si="231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6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7">
        <f t="shared" si="228"/>
        <v>1.4115384615384616</v>
      </c>
      <c r="P3712" s="9">
        <f t="shared" si="229"/>
        <v>67.962962962962962</v>
      </c>
      <c r="Q3712" t="s">
        <v>8317</v>
      </c>
      <c r="R3712" t="s">
        <v>8318</v>
      </c>
      <c r="S3712" s="11">
        <f t="shared" si="230"/>
        <v>42072.576249999998</v>
      </c>
      <c r="T3712" s="11">
        <f t="shared" si="231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6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7">
        <f t="shared" si="228"/>
        <v>1.1399999999999999</v>
      </c>
      <c r="P3713" s="9">
        <f t="shared" si="229"/>
        <v>27.142857142857142</v>
      </c>
      <c r="Q3713" t="s">
        <v>8317</v>
      </c>
      <c r="R3713" t="s">
        <v>8318</v>
      </c>
      <c r="S3713" s="11">
        <f t="shared" si="230"/>
        <v>41779.724224537036</v>
      </c>
      <c r="T3713" s="11">
        <f t="shared" si="231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6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7">
        <f t="shared" si="228"/>
        <v>1.5373333333333334</v>
      </c>
      <c r="P3714" s="9">
        <f t="shared" si="229"/>
        <v>110.86538461538461</v>
      </c>
      <c r="Q3714" t="s">
        <v>8317</v>
      </c>
      <c r="R3714" t="s">
        <v>8318</v>
      </c>
      <c r="S3714" s="11">
        <f t="shared" si="230"/>
        <v>42134.172071759262</v>
      </c>
      <c r="T3714" s="11">
        <f t="shared" si="231"/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6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7">
        <f t="shared" ref="O3715:O3778" si="232">E3715/D3715</f>
        <v>1.0149999999999999</v>
      </c>
      <c r="P3715" s="9">
        <f t="shared" ref="P3715:P3778" si="233">E3715/L3715</f>
        <v>106.84210526315789</v>
      </c>
      <c r="Q3715" t="s">
        <v>8317</v>
      </c>
      <c r="R3715" t="s">
        <v>8318</v>
      </c>
      <c r="S3715" s="11">
        <f t="shared" ref="S3715:S3778" si="234">(((J3715/60)/60)/24)+DATE(1970,1,1)</f>
        <v>42505.738032407404</v>
      </c>
      <c r="T3715" s="11">
        <f t="shared" ref="T3715:T3778" si="235">(((I3715/60)/60)/24)+DATE(1970,1,1)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7">
        <f t="shared" si="232"/>
        <v>1.0235000000000001</v>
      </c>
      <c r="P3716" s="9">
        <f t="shared" si="233"/>
        <v>105.51546391752578</v>
      </c>
      <c r="Q3716" t="s">
        <v>8317</v>
      </c>
      <c r="R3716" t="s">
        <v>8318</v>
      </c>
      <c r="S3716" s="11">
        <f t="shared" si="234"/>
        <v>42118.556331018524</v>
      </c>
      <c r="T3716" s="11">
        <f t="shared" si="235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6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7">
        <f t="shared" si="232"/>
        <v>1.0257142857142858</v>
      </c>
      <c r="P3717" s="9">
        <f t="shared" si="233"/>
        <v>132.96296296296296</v>
      </c>
      <c r="Q3717" t="s">
        <v>8317</v>
      </c>
      <c r="R3717" t="s">
        <v>8318</v>
      </c>
      <c r="S3717" s="11">
        <f t="shared" si="234"/>
        <v>42036.995590277773</v>
      </c>
      <c r="T3717" s="11">
        <f t="shared" si="235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6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7">
        <f t="shared" si="232"/>
        <v>1.5575000000000001</v>
      </c>
      <c r="P3718" s="9">
        <f t="shared" si="233"/>
        <v>51.916666666666664</v>
      </c>
      <c r="Q3718" t="s">
        <v>8317</v>
      </c>
      <c r="R3718" t="s">
        <v>8318</v>
      </c>
      <c r="S3718" s="11">
        <f t="shared" si="234"/>
        <v>42360.887835648144</v>
      </c>
      <c r="T3718" s="11">
        <f t="shared" si="235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6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7">
        <f t="shared" si="232"/>
        <v>1.0075000000000001</v>
      </c>
      <c r="P3719" s="9">
        <f t="shared" si="233"/>
        <v>310</v>
      </c>
      <c r="Q3719" t="s">
        <v>8317</v>
      </c>
      <c r="R3719" t="s">
        <v>8318</v>
      </c>
      <c r="S3719" s="11">
        <f t="shared" si="234"/>
        <v>42102.866307870368</v>
      </c>
      <c r="T3719" s="11">
        <f t="shared" si="235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6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7">
        <f t="shared" si="232"/>
        <v>2.3940000000000001</v>
      </c>
      <c r="P3720" s="9">
        <f t="shared" si="233"/>
        <v>26.021739130434781</v>
      </c>
      <c r="Q3720" t="s">
        <v>8317</v>
      </c>
      <c r="R3720" t="s">
        <v>8318</v>
      </c>
      <c r="S3720" s="11">
        <f t="shared" si="234"/>
        <v>42032.716145833328</v>
      </c>
      <c r="T3720" s="11">
        <f t="shared" si="235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6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7">
        <f t="shared" si="232"/>
        <v>2.1</v>
      </c>
      <c r="P3721" s="9">
        <f t="shared" si="233"/>
        <v>105</v>
      </c>
      <c r="Q3721" t="s">
        <v>8317</v>
      </c>
      <c r="R3721" t="s">
        <v>8318</v>
      </c>
      <c r="S3721" s="11">
        <f t="shared" si="234"/>
        <v>42147.729930555557</v>
      </c>
      <c r="T3721" s="11">
        <f t="shared" si="235"/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6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7">
        <f t="shared" si="232"/>
        <v>1.0451515151515152</v>
      </c>
      <c r="P3722" s="9">
        <f t="shared" si="233"/>
        <v>86.224999999999994</v>
      </c>
      <c r="Q3722" t="s">
        <v>8317</v>
      </c>
      <c r="R3722" t="s">
        <v>8318</v>
      </c>
      <c r="S3722" s="11">
        <f t="shared" si="234"/>
        <v>42165.993125000001</v>
      </c>
      <c r="T3722" s="11">
        <f t="shared" si="235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6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7">
        <f t="shared" si="232"/>
        <v>1.008</v>
      </c>
      <c r="P3723" s="9">
        <f t="shared" si="233"/>
        <v>114.54545454545455</v>
      </c>
      <c r="Q3723" t="s">
        <v>8317</v>
      </c>
      <c r="R3723" t="s">
        <v>8318</v>
      </c>
      <c r="S3723" s="11">
        <f t="shared" si="234"/>
        <v>41927.936157407406</v>
      </c>
      <c r="T3723" s="11">
        <f t="shared" si="235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6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7">
        <f t="shared" si="232"/>
        <v>1.1120000000000001</v>
      </c>
      <c r="P3724" s="9">
        <f t="shared" si="233"/>
        <v>47.657142857142858</v>
      </c>
      <c r="Q3724" t="s">
        <v>8317</v>
      </c>
      <c r="R3724" t="s">
        <v>8318</v>
      </c>
      <c r="S3724" s="11">
        <f t="shared" si="234"/>
        <v>42381.671840277777</v>
      </c>
      <c r="T3724" s="11">
        <f t="shared" si="235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6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7">
        <f t="shared" si="232"/>
        <v>1.0204444444444445</v>
      </c>
      <c r="P3725" s="9">
        <f t="shared" si="233"/>
        <v>72.888888888888886</v>
      </c>
      <c r="Q3725" t="s">
        <v>8317</v>
      </c>
      <c r="R3725" t="s">
        <v>8318</v>
      </c>
      <c r="S3725" s="11">
        <f t="shared" si="234"/>
        <v>41943.753032407411</v>
      </c>
      <c r="T3725" s="11">
        <f t="shared" si="235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7">
        <f t="shared" si="232"/>
        <v>1.0254767441860466</v>
      </c>
      <c r="P3726" s="9">
        <f t="shared" si="233"/>
        <v>49.545505617977533</v>
      </c>
      <c r="Q3726" t="s">
        <v>8317</v>
      </c>
      <c r="R3726" t="s">
        <v>8318</v>
      </c>
      <c r="S3726" s="11">
        <f t="shared" si="234"/>
        <v>42465.491435185191</v>
      </c>
      <c r="T3726" s="11">
        <f t="shared" si="235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6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7">
        <f t="shared" si="232"/>
        <v>1.27</v>
      </c>
      <c r="P3727" s="9">
        <f t="shared" si="233"/>
        <v>25.4</v>
      </c>
      <c r="Q3727" t="s">
        <v>8317</v>
      </c>
      <c r="R3727" t="s">
        <v>8318</v>
      </c>
      <c r="S3727" s="11">
        <f t="shared" si="234"/>
        <v>42401.945219907408</v>
      </c>
      <c r="T3727" s="11">
        <f t="shared" si="235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6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7">
        <f t="shared" si="232"/>
        <v>3.3870588235294119</v>
      </c>
      <c r="P3728" s="9">
        <f t="shared" si="233"/>
        <v>62.586956521739133</v>
      </c>
      <c r="Q3728" t="s">
        <v>8317</v>
      </c>
      <c r="R3728" t="s">
        <v>8318</v>
      </c>
      <c r="S3728" s="11">
        <f t="shared" si="234"/>
        <v>42462.140868055561</v>
      </c>
      <c r="T3728" s="11">
        <f t="shared" si="235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6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7">
        <f t="shared" si="232"/>
        <v>1.0075000000000001</v>
      </c>
      <c r="P3729" s="9">
        <f t="shared" si="233"/>
        <v>61.060606060606062</v>
      </c>
      <c r="Q3729" t="s">
        <v>8317</v>
      </c>
      <c r="R3729" t="s">
        <v>8318</v>
      </c>
      <c r="S3729" s="11">
        <f t="shared" si="234"/>
        <v>42632.348310185189</v>
      </c>
      <c r="T3729" s="11">
        <f t="shared" si="235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6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7">
        <f t="shared" si="232"/>
        <v>9.3100000000000002E-2</v>
      </c>
      <c r="P3730" s="9">
        <f t="shared" si="233"/>
        <v>60.064516129032256</v>
      </c>
      <c r="Q3730" t="s">
        <v>8317</v>
      </c>
      <c r="R3730" t="s">
        <v>8318</v>
      </c>
      <c r="S3730" s="11">
        <f t="shared" si="234"/>
        <v>42205.171018518522</v>
      </c>
      <c r="T3730" s="11">
        <f t="shared" si="235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6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7">
        <f t="shared" si="232"/>
        <v>7.2400000000000006E-2</v>
      </c>
      <c r="P3731" s="9">
        <f t="shared" si="233"/>
        <v>72.400000000000006</v>
      </c>
      <c r="Q3731" t="s">
        <v>8317</v>
      </c>
      <c r="R3731" t="s">
        <v>8318</v>
      </c>
      <c r="S3731" s="11">
        <f t="shared" si="234"/>
        <v>42041.205000000002</v>
      </c>
      <c r="T3731" s="11">
        <f t="shared" si="235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6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7">
        <f t="shared" si="232"/>
        <v>0.1</v>
      </c>
      <c r="P3732" s="9">
        <f t="shared" si="233"/>
        <v>100</v>
      </c>
      <c r="Q3732" t="s">
        <v>8317</v>
      </c>
      <c r="R3732" t="s">
        <v>8318</v>
      </c>
      <c r="S3732" s="11">
        <f t="shared" si="234"/>
        <v>42203.677766203706</v>
      </c>
      <c r="T3732" s="11">
        <f t="shared" si="235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6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7">
        <f t="shared" si="232"/>
        <v>0.11272727272727273</v>
      </c>
      <c r="P3733" s="9">
        <f t="shared" si="233"/>
        <v>51.666666666666664</v>
      </c>
      <c r="Q3733" t="s">
        <v>8317</v>
      </c>
      <c r="R3733" t="s">
        <v>8318</v>
      </c>
      <c r="S3733" s="11">
        <f t="shared" si="234"/>
        <v>41983.752847222218</v>
      </c>
      <c r="T3733" s="11">
        <f t="shared" si="235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6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7">
        <f t="shared" si="232"/>
        <v>0.15411764705882353</v>
      </c>
      <c r="P3734" s="9">
        <f t="shared" si="233"/>
        <v>32.75</v>
      </c>
      <c r="Q3734" t="s">
        <v>8317</v>
      </c>
      <c r="R3734" t="s">
        <v>8318</v>
      </c>
      <c r="S3734" s="11">
        <f t="shared" si="234"/>
        <v>41968.677465277782</v>
      </c>
      <c r="T3734" s="11">
        <f t="shared" si="235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6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7">
        <f t="shared" si="232"/>
        <v>0</v>
      </c>
      <c r="P3735" s="9" t="e">
        <f t="shared" si="233"/>
        <v>#DIV/0!</v>
      </c>
      <c r="Q3735" t="s">
        <v>8317</v>
      </c>
      <c r="R3735" t="s">
        <v>8318</v>
      </c>
      <c r="S3735" s="11">
        <f t="shared" si="234"/>
        <v>42103.024398148147</v>
      </c>
      <c r="T3735" s="11">
        <f t="shared" si="235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7">
        <f t="shared" si="232"/>
        <v>0.28466666666666668</v>
      </c>
      <c r="P3736" s="9">
        <f t="shared" si="233"/>
        <v>61</v>
      </c>
      <c r="Q3736" t="s">
        <v>8317</v>
      </c>
      <c r="R3736" t="s">
        <v>8318</v>
      </c>
      <c r="S3736" s="11">
        <f t="shared" si="234"/>
        <v>42089.901574074072</v>
      </c>
      <c r="T3736" s="11">
        <f t="shared" si="235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6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7">
        <f t="shared" si="232"/>
        <v>0.13333333333333333</v>
      </c>
      <c r="P3737" s="9">
        <f t="shared" si="233"/>
        <v>10</v>
      </c>
      <c r="Q3737" t="s">
        <v>8317</v>
      </c>
      <c r="R3737" t="s">
        <v>8318</v>
      </c>
      <c r="S3737" s="11">
        <f t="shared" si="234"/>
        <v>42122.693159722221</v>
      </c>
      <c r="T3737" s="11">
        <f t="shared" si="235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6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7">
        <f t="shared" si="232"/>
        <v>6.6666666666666671E-3</v>
      </c>
      <c r="P3738" s="9">
        <f t="shared" si="233"/>
        <v>10</v>
      </c>
      <c r="Q3738" t="s">
        <v>8317</v>
      </c>
      <c r="R3738" t="s">
        <v>8318</v>
      </c>
      <c r="S3738" s="11">
        <f t="shared" si="234"/>
        <v>42048.711724537032</v>
      </c>
      <c r="T3738" s="11">
        <f t="shared" si="235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6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7">
        <f t="shared" si="232"/>
        <v>0.21428571428571427</v>
      </c>
      <c r="P3739" s="9">
        <f t="shared" si="233"/>
        <v>37.5</v>
      </c>
      <c r="Q3739" t="s">
        <v>8317</v>
      </c>
      <c r="R3739" t="s">
        <v>8318</v>
      </c>
      <c r="S3739" s="11">
        <f t="shared" si="234"/>
        <v>42297.691006944442</v>
      </c>
      <c r="T3739" s="11">
        <f t="shared" si="235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6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7">
        <f t="shared" si="232"/>
        <v>0.18</v>
      </c>
      <c r="P3740" s="9">
        <f t="shared" si="233"/>
        <v>45</v>
      </c>
      <c r="Q3740" t="s">
        <v>8317</v>
      </c>
      <c r="R3740" t="s">
        <v>8318</v>
      </c>
      <c r="S3740" s="11">
        <f t="shared" si="234"/>
        <v>41813.938715277778</v>
      </c>
      <c r="T3740" s="11">
        <f t="shared" si="235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6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7">
        <f t="shared" si="232"/>
        <v>0.20125000000000001</v>
      </c>
      <c r="P3741" s="9">
        <f t="shared" si="233"/>
        <v>100.625</v>
      </c>
      <c r="Q3741" t="s">
        <v>8317</v>
      </c>
      <c r="R3741" t="s">
        <v>8318</v>
      </c>
      <c r="S3741" s="11">
        <f t="shared" si="234"/>
        <v>42548.449861111112</v>
      </c>
      <c r="T3741" s="11">
        <f t="shared" si="235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6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7">
        <f t="shared" si="232"/>
        <v>0.17899999999999999</v>
      </c>
      <c r="P3742" s="9">
        <f t="shared" si="233"/>
        <v>25.571428571428573</v>
      </c>
      <c r="Q3742" t="s">
        <v>8317</v>
      </c>
      <c r="R3742" t="s">
        <v>8318</v>
      </c>
      <c r="S3742" s="11">
        <f t="shared" si="234"/>
        <v>41833.089756944442</v>
      </c>
      <c r="T3742" s="11">
        <f t="shared" si="235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6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7">
        <f t="shared" si="232"/>
        <v>0</v>
      </c>
      <c r="P3743" s="9" t="e">
        <f t="shared" si="233"/>
        <v>#DIV/0!</v>
      </c>
      <c r="Q3743" t="s">
        <v>8317</v>
      </c>
      <c r="R3743" t="s">
        <v>8318</v>
      </c>
      <c r="S3743" s="11">
        <f t="shared" si="234"/>
        <v>42325.920717592591</v>
      </c>
      <c r="T3743" s="11">
        <f t="shared" si="235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6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7">
        <f t="shared" si="232"/>
        <v>0.02</v>
      </c>
      <c r="P3744" s="9">
        <f t="shared" si="233"/>
        <v>25</v>
      </c>
      <c r="Q3744" t="s">
        <v>8317</v>
      </c>
      <c r="R3744" t="s">
        <v>8318</v>
      </c>
      <c r="S3744" s="11">
        <f t="shared" si="234"/>
        <v>41858.214629629627</v>
      </c>
      <c r="T3744" s="11">
        <f t="shared" si="235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6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7">
        <f t="shared" si="232"/>
        <v>0</v>
      </c>
      <c r="P3745" s="9" t="e">
        <f t="shared" si="233"/>
        <v>#DIV/0!</v>
      </c>
      <c r="Q3745" t="s">
        <v>8317</v>
      </c>
      <c r="R3745" t="s">
        <v>8318</v>
      </c>
      <c r="S3745" s="11">
        <f t="shared" si="234"/>
        <v>41793.710231481484</v>
      </c>
      <c r="T3745" s="11">
        <f t="shared" si="235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7">
        <f t="shared" si="232"/>
        <v>0</v>
      </c>
      <c r="P3746" s="9" t="e">
        <f t="shared" si="233"/>
        <v>#DIV/0!</v>
      </c>
      <c r="Q3746" t="s">
        <v>8317</v>
      </c>
      <c r="R3746" t="s">
        <v>8318</v>
      </c>
      <c r="S3746" s="11">
        <f t="shared" si="234"/>
        <v>41793.814259259263</v>
      </c>
      <c r="T3746" s="11">
        <f t="shared" si="235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6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7">
        <f t="shared" si="232"/>
        <v>0.1</v>
      </c>
      <c r="P3747" s="9">
        <f t="shared" si="233"/>
        <v>10</v>
      </c>
      <c r="Q3747" t="s">
        <v>8317</v>
      </c>
      <c r="R3747" t="s">
        <v>8318</v>
      </c>
      <c r="S3747" s="11">
        <f t="shared" si="234"/>
        <v>41831.697939814818</v>
      </c>
      <c r="T3747" s="11">
        <f t="shared" si="235"/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6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7">
        <f t="shared" si="232"/>
        <v>2.3764705882352941E-2</v>
      </c>
      <c r="P3748" s="9">
        <f t="shared" si="233"/>
        <v>202</v>
      </c>
      <c r="Q3748" t="s">
        <v>8317</v>
      </c>
      <c r="R3748" t="s">
        <v>8318</v>
      </c>
      <c r="S3748" s="11">
        <f t="shared" si="234"/>
        <v>42621.389340277776</v>
      </c>
      <c r="T3748" s="11">
        <f t="shared" si="235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6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7">
        <f t="shared" si="232"/>
        <v>0.01</v>
      </c>
      <c r="P3749" s="9">
        <f t="shared" si="233"/>
        <v>25</v>
      </c>
      <c r="Q3749" t="s">
        <v>8317</v>
      </c>
      <c r="R3749" t="s">
        <v>8318</v>
      </c>
      <c r="S3749" s="11">
        <f t="shared" si="234"/>
        <v>42164.299722222218</v>
      </c>
      <c r="T3749" s="11">
        <f t="shared" si="235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6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7">
        <f t="shared" si="232"/>
        <v>1.0351999999999999</v>
      </c>
      <c r="P3750" s="9">
        <f t="shared" si="233"/>
        <v>99.538461538461533</v>
      </c>
      <c r="Q3750" t="s">
        <v>8317</v>
      </c>
      <c r="R3750" t="s">
        <v>8359</v>
      </c>
      <c r="S3750" s="11">
        <f t="shared" si="234"/>
        <v>42395.706435185188</v>
      </c>
      <c r="T3750" s="11">
        <f t="shared" si="235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6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7">
        <f t="shared" si="232"/>
        <v>1.05</v>
      </c>
      <c r="P3751" s="9">
        <f t="shared" si="233"/>
        <v>75</v>
      </c>
      <c r="Q3751" t="s">
        <v>8317</v>
      </c>
      <c r="R3751" t="s">
        <v>8359</v>
      </c>
      <c r="S3751" s="11">
        <f t="shared" si="234"/>
        <v>42458.127175925925</v>
      </c>
      <c r="T3751" s="11">
        <f t="shared" si="235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6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7">
        <f t="shared" si="232"/>
        <v>1.0044999999999999</v>
      </c>
      <c r="P3752" s="9">
        <f t="shared" si="233"/>
        <v>215.25</v>
      </c>
      <c r="Q3752" t="s">
        <v>8317</v>
      </c>
      <c r="R3752" t="s">
        <v>8359</v>
      </c>
      <c r="S3752" s="11">
        <f t="shared" si="234"/>
        <v>42016.981574074074</v>
      </c>
      <c r="T3752" s="11">
        <f t="shared" si="235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6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7">
        <f t="shared" si="232"/>
        <v>1.3260000000000001</v>
      </c>
      <c r="P3753" s="9">
        <f t="shared" si="233"/>
        <v>120.54545454545455</v>
      </c>
      <c r="Q3753" t="s">
        <v>8317</v>
      </c>
      <c r="R3753" t="s">
        <v>8359</v>
      </c>
      <c r="S3753" s="11">
        <f t="shared" si="234"/>
        <v>42403.035567129627</v>
      </c>
      <c r="T3753" s="11">
        <f t="shared" si="235"/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6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7">
        <f t="shared" si="232"/>
        <v>1.1299999999999999</v>
      </c>
      <c r="P3754" s="9">
        <f t="shared" si="233"/>
        <v>37.666666666666664</v>
      </c>
      <c r="Q3754" t="s">
        <v>8317</v>
      </c>
      <c r="R3754" t="s">
        <v>8359</v>
      </c>
      <c r="S3754" s="11">
        <f t="shared" si="234"/>
        <v>42619.802488425921</v>
      </c>
      <c r="T3754" s="11">
        <f t="shared" si="235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6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7">
        <f t="shared" si="232"/>
        <v>1.0334000000000001</v>
      </c>
      <c r="P3755" s="9">
        <f t="shared" si="233"/>
        <v>172.23333333333332</v>
      </c>
      <c r="Q3755" t="s">
        <v>8317</v>
      </c>
      <c r="R3755" t="s">
        <v>8359</v>
      </c>
      <c r="S3755" s="11">
        <f t="shared" si="234"/>
        <v>42128.824074074073</v>
      </c>
      <c r="T3755" s="11">
        <f t="shared" si="235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7">
        <f t="shared" si="232"/>
        <v>1.2</v>
      </c>
      <c r="P3756" s="9">
        <f t="shared" si="233"/>
        <v>111.11111111111111</v>
      </c>
      <c r="Q3756" t="s">
        <v>8317</v>
      </c>
      <c r="R3756" t="s">
        <v>8359</v>
      </c>
      <c r="S3756" s="11">
        <f t="shared" si="234"/>
        <v>41808.881215277775</v>
      </c>
      <c r="T3756" s="11">
        <f t="shared" si="235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6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7">
        <f t="shared" si="232"/>
        <v>1.2963636363636364</v>
      </c>
      <c r="P3757" s="9">
        <f t="shared" si="233"/>
        <v>25.464285714285715</v>
      </c>
      <c r="Q3757" t="s">
        <v>8317</v>
      </c>
      <c r="R3757" t="s">
        <v>8359</v>
      </c>
      <c r="S3757" s="11">
        <f t="shared" si="234"/>
        <v>42445.866979166662</v>
      </c>
      <c r="T3757" s="11">
        <f t="shared" si="235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6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7">
        <f t="shared" si="232"/>
        <v>1.0111111111111111</v>
      </c>
      <c r="P3758" s="9">
        <f t="shared" si="233"/>
        <v>267.64705882352939</v>
      </c>
      <c r="Q3758" t="s">
        <v>8317</v>
      </c>
      <c r="R3758" t="s">
        <v>8359</v>
      </c>
      <c r="S3758" s="11">
        <f t="shared" si="234"/>
        <v>41771.814791666664</v>
      </c>
      <c r="T3758" s="11">
        <f t="shared" si="235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6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7">
        <f t="shared" si="232"/>
        <v>1.0851428571428572</v>
      </c>
      <c r="P3759" s="9">
        <f t="shared" si="233"/>
        <v>75.959999999999994</v>
      </c>
      <c r="Q3759" t="s">
        <v>8317</v>
      </c>
      <c r="R3759" t="s">
        <v>8359</v>
      </c>
      <c r="S3759" s="11">
        <f t="shared" si="234"/>
        <v>41954.850868055553</v>
      </c>
      <c r="T3759" s="11">
        <f t="shared" si="235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6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7">
        <f t="shared" si="232"/>
        <v>1.0233333333333334</v>
      </c>
      <c r="P3760" s="9">
        <f t="shared" si="233"/>
        <v>59.03846153846154</v>
      </c>
      <c r="Q3760" t="s">
        <v>8317</v>
      </c>
      <c r="R3760" t="s">
        <v>8359</v>
      </c>
      <c r="S3760" s="11">
        <f t="shared" si="234"/>
        <v>41747.471504629626</v>
      </c>
      <c r="T3760" s="11">
        <f t="shared" si="235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6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7">
        <f t="shared" si="232"/>
        <v>1.1024425000000002</v>
      </c>
      <c r="P3761" s="9">
        <f t="shared" si="233"/>
        <v>50.111022727272733</v>
      </c>
      <c r="Q3761" t="s">
        <v>8317</v>
      </c>
      <c r="R3761" t="s">
        <v>8359</v>
      </c>
      <c r="S3761" s="11">
        <f t="shared" si="234"/>
        <v>42182.108252314814</v>
      </c>
      <c r="T3761" s="11">
        <f t="shared" si="235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6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7">
        <f t="shared" si="232"/>
        <v>1.010154</v>
      </c>
      <c r="P3762" s="9">
        <f t="shared" si="233"/>
        <v>55.502967032967035</v>
      </c>
      <c r="Q3762" t="s">
        <v>8317</v>
      </c>
      <c r="R3762" t="s">
        <v>8359</v>
      </c>
      <c r="S3762" s="11">
        <f t="shared" si="234"/>
        <v>41739.525300925925</v>
      </c>
      <c r="T3762" s="11">
        <f t="shared" si="235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6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7">
        <f t="shared" si="232"/>
        <v>1</v>
      </c>
      <c r="P3763" s="9">
        <f t="shared" si="233"/>
        <v>166.66666666666666</v>
      </c>
      <c r="Q3763" t="s">
        <v>8317</v>
      </c>
      <c r="R3763" t="s">
        <v>8359</v>
      </c>
      <c r="S3763" s="11">
        <f t="shared" si="234"/>
        <v>42173.466863425929</v>
      </c>
      <c r="T3763" s="11">
        <f t="shared" si="235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6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7">
        <f t="shared" si="232"/>
        <v>1.0624</v>
      </c>
      <c r="P3764" s="9">
        <f t="shared" si="233"/>
        <v>47.428571428571431</v>
      </c>
      <c r="Q3764" t="s">
        <v>8317</v>
      </c>
      <c r="R3764" t="s">
        <v>8359</v>
      </c>
      <c r="S3764" s="11">
        <f t="shared" si="234"/>
        <v>42193.813530092593</v>
      </c>
      <c r="T3764" s="11">
        <f t="shared" si="235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6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7">
        <f t="shared" si="232"/>
        <v>1</v>
      </c>
      <c r="P3765" s="9">
        <f t="shared" si="233"/>
        <v>64.935064935064929</v>
      </c>
      <c r="Q3765" t="s">
        <v>8317</v>
      </c>
      <c r="R3765" t="s">
        <v>8359</v>
      </c>
      <c r="S3765" s="11">
        <f t="shared" si="234"/>
        <v>42065.750300925924</v>
      </c>
      <c r="T3765" s="11">
        <f t="shared" si="235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7">
        <f t="shared" si="232"/>
        <v>1</v>
      </c>
      <c r="P3766" s="9">
        <f t="shared" si="233"/>
        <v>55.555555555555557</v>
      </c>
      <c r="Q3766" t="s">
        <v>8317</v>
      </c>
      <c r="R3766" t="s">
        <v>8359</v>
      </c>
      <c r="S3766" s="11">
        <f t="shared" si="234"/>
        <v>42499.842962962968</v>
      </c>
      <c r="T3766" s="11">
        <f t="shared" si="235"/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6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7">
        <f t="shared" si="232"/>
        <v>1.1345714285714286</v>
      </c>
      <c r="P3767" s="9">
        <f t="shared" si="233"/>
        <v>74.224299065420567</v>
      </c>
      <c r="Q3767" t="s">
        <v>8317</v>
      </c>
      <c r="R3767" t="s">
        <v>8359</v>
      </c>
      <c r="S3767" s="11">
        <f t="shared" si="234"/>
        <v>41820.776412037041</v>
      </c>
      <c r="T3767" s="11">
        <f t="shared" si="235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6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7">
        <f t="shared" si="232"/>
        <v>1.0265010000000001</v>
      </c>
      <c r="P3768" s="9">
        <f t="shared" si="233"/>
        <v>106.9271875</v>
      </c>
      <c r="Q3768" t="s">
        <v>8317</v>
      </c>
      <c r="R3768" t="s">
        <v>8359</v>
      </c>
      <c r="S3768" s="11">
        <f t="shared" si="234"/>
        <v>41788.167187500003</v>
      </c>
      <c r="T3768" s="11">
        <f t="shared" si="235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6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7">
        <f t="shared" si="232"/>
        <v>1.1675</v>
      </c>
      <c r="P3769" s="9">
        <f t="shared" si="233"/>
        <v>41.696428571428569</v>
      </c>
      <c r="Q3769" t="s">
        <v>8317</v>
      </c>
      <c r="R3769" t="s">
        <v>8359</v>
      </c>
      <c r="S3769" s="11">
        <f t="shared" si="234"/>
        <v>42050.019641203704</v>
      </c>
      <c r="T3769" s="11">
        <f t="shared" si="235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6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7">
        <f t="shared" si="232"/>
        <v>1.0765274999999999</v>
      </c>
      <c r="P3770" s="9">
        <f t="shared" si="233"/>
        <v>74.243275862068955</v>
      </c>
      <c r="Q3770" t="s">
        <v>8317</v>
      </c>
      <c r="R3770" t="s">
        <v>8359</v>
      </c>
      <c r="S3770" s="11">
        <f t="shared" si="234"/>
        <v>41772.727893518517</v>
      </c>
      <c r="T3770" s="11">
        <f t="shared" si="235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6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7">
        <f t="shared" si="232"/>
        <v>1</v>
      </c>
      <c r="P3771" s="9">
        <f t="shared" si="233"/>
        <v>73.333333333333329</v>
      </c>
      <c r="Q3771" t="s">
        <v>8317</v>
      </c>
      <c r="R3771" t="s">
        <v>8359</v>
      </c>
      <c r="S3771" s="11">
        <f t="shared" si="234"/>
        <v>42445.598136574074</v>
      </c>
      <c r="T3771" s="11">
        <f t="shared" si="235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6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7">
        <f t="shared" si="232"/>
        <v>1</v>
      </c>
      <c r="P3772" s="9">
        <f t="shared" si="233"/>
        <v>100</v>
      </c>
      <c r="Q3772" t="s">
        <v>8317</v>
      </c>
      <c r="R3772" t="s">
        <v>8359</v>
      </c>
      <c r="S3772" s="11">
        <f t="shared" si="234"/>
        <v>42138.930671296301</v>
      </c>
      <c r="T3772" s="11">
        <f t="shared" si="235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6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7">
        <f t="shared" si="232"/>
        <v>1.46</v>
      </c>
      <c r="P3773" s="9">
        <f t="shared" si="233"/>
        <v>38.421052631578945</v>
      </c>
      <c r="Q3773" t="s">
        <v>8317</v>
      </c>
      <c r="R3773" t="s">
        <v>8359</v>
      </c>
      <c r="S3773" s="11">
        <f t="shared" si="234"/>
        <v>42493.857083333336</v>
      </c>
      <c r="T3773" s="11">
        <f t="shared" si="235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6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7">
        <f t="shared" si="232"/>
        <v>1.1020000000000001</v>
      </c>
      <c r="P3774" s="9">
        <f t="shared" si="233"/>
        <v>166.96969696969697</v>
      </c>
      <c r="Q3774" t="s">
        <v>8317</v>
      </c>
      <c r="R3774" t="s">
        <v>8359</v>
      </c>
      <c r="S3774" s="11">
        <f t="shared" si="234"/>
        <v>42682.616967592592</v>
      </c>
      <c r="T3774" s="11">
        <f t="shared" si="235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6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7">
        <f t="shared" si="232"/>
        <v>1.0820000000000001</v>
      </c>
      <c r="P3775" s="9">
        <f t="shared" si="233"/>
        <v>94.912280701754383</v>
      </c>
      <c r="Q3775" t="s">
        <v>8317</v>
      </c>
      <c r="R3775" t="s">
        <v>8359</v>
      </c>
      <c r="S3775" s="11">
        <f t="shared" si="234"/>
        <v>42656.005173611105</v>
      </c>
      <c r="T3775" s="11">
        <f t="shared" si="235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7">
        <f t="shared" si="232"/>
        <v>1</v>
      </c>
      <c r="P3776" s="9">
        <f t="shared" si="233"/>
        <v>100</v>
      </c>
      <c r="Q3776" t="s">
        <v>8317</v>
      </c>
      <c r="R3776" t="s">
        <v>8359</v>
      </c>
      <c r="S3776" s="11">
        <f t="shared" si="234"/>
        <v>42087.792303240742</v>
      </c>
      <c r="T3776" s="11">
        <f t="shared" si="235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6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7">
        <f t="shared" si="232"/>
        <v>1.0024999999999999</v>
      </c>
      <c r="P3777" s="9">
        <f t="shared" si="233"/>
        <v>143.21428571428572</v>
      </c>
      <c r="Q3777" t="s">
        <v>8317</v>
      </c>
      <c r="R3777" t="s">
        <v>8359</v>
      </c>
      <c r="S3777" s="11">
        <f t="shared" si="234"/>
        <v>42075.942627314813</v>
      </c>
      <c r="T3777" s="11">
        <f t="shared" si="235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6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7">
        <f t="shared" si="232"/>
        <v>1.0671250000000001</v>
      </c>
      <c r="P3778" s="9">
        <f t="shared" si="233"/>
        <v>90.819148936170208</v>
      </c>
      <c r="Q3778" t="s">
        <v>8317</v>
      </c>
      <c r="R3778" t="s">
        <v>8359</v>
      </c>
      <c r="S3778" s="11">
        <f t="shared" si="234"/>
        <v>41814.367800925924</v>
      </c>
      <c r="T3778" s="11">
        <f t="shared" si="235"/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6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7">
        <f t="shared" ref="O3779:O3841" si="236">E3779/D3779</f>
        <v>1.4319999999999999</v>
      </c>
      <c r="P3779" s="9">
        <f t="shared" ref="P3779:P3842" si="237">E3779/L3779</f>
        <v>48.542372881355931</v>
      </c>
      <c r="Q3779" t="s">
        <v>8317</v>
      </c>
      <c r="R3779" t="s">
        <v>8359</v>
      </c>
      <c r="S3779" s="11">
        <f t="shared" ref="S3779:S3842" si="238">(((J3779/60)/60)/24)+DATE(1970,1,1)</f>
        <v>41887.111354166671</v>
      </c>
      <c r="T3779" s="11">
        <f t="shared" ref="T3779:T3842" si="239">(((I3779/60)/60)/24)+DATE(1970,1,1)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6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7">
        <f t="shared" si="236"/>
        <v>1.0504166666666668</v>
      </c>
      <c r="P3780" s="9">
        <f t="shared" si="237"/>
        <v>70.027777777777771</v>
      </c>
      <c r="Q3780" t="s">
        <v>8317</v>
      </c>
      <c r="R3780" t="s">
        <v>8359</v>
      </c>
      <c r="S3780" s="11">
        <f t="shared" si="238"/>
        <v>41989.819212962961</v>
      </c>
      <c r="T3780" s="11">
        <f t="shared" si="239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6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7">
        <f t="shared" si="236"/>
        <v>1.0398000000000001</v>
      </c>
      <c r="P3781" s="9">
        <f t="shared" si="237"/>
        <v>135.62608695652173</v>
      </c>
      <c r="Q3781" t="s">
        <v>8317</v>
      </c>
      <c r="R3781" t="s">
        <v>8359</v>
      </c>
      <c r="S3781" s="11">
        <f t="shared" si="238"/>
        <v>42425.735416666663</v>
      </c>
      <c r="T3781" s="11">
        <f t="shared" si="239"/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6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7">
        <f t="shared" si="236"/>
        <v>1.2</v>
      </c>
      <c r="P3782" s="9">
        <f t="shared" si="237"/>
        <v>100</v>
      </c>
      <c r="Q3782" t="s">
        <v>8317</v>
      </c>
      <c r="R3782" t="s">
        <v>8359</v>
      </c>
      <c r="S3782" s="11">
        <f t="shared" si="238"/>
        <v>42166.219733796301</v>
      </c>
      <c r="T3782" s="11">
        <f t="shared" si="239"/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6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7">
        <f t="shared" si="236"/>
        <v>1.0966666666666667</v>
      </c>
      <c r="P3783" s="9">
        <f t="shared" si="237"/>
        <v>94.90384615384616</v>
      </c>
      <c r="Q3783" t="s">
        <v>8317</v>
      </c>
      <c r="R3783" t="s">
        <v>8359</v>
      </c>
      <c r="S3783" s="11">
        <f t="shared" si="238"/>
        <v>41865.882928240739</v>
      </c>
      <c r="T3783" s="11">
        <f t="shared" si="239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6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7">
        <f t="shared" si="236"/>
        <v>1.0175000000000001</v>
      </c>
      <c r="P3784" s="9">
        <f t="shared" si="237"/>
        <v>75.370370370370367</v>
      </c>
      <c r="Q3784" t="s">
        <v>8317</v>
      </c>
      <c r="R3784" t="s">
        <v>8359</v>
      </c>
      <c r="S3784" s="11">
        <f t="shared" si="238"/>
        <v>42546.862233796302</v>
      </c>
      <c r="T3784" s="11">
        <f t="shared" si="239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6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7">
        <f t="shared" si="236"/>
        <v>1.2891666666666666</v>
      </c>
      <c r="P3785" s="9">
        <f t="shared" si="237"/>
        <v>64.458333333333329</v>
      </c>
      <c r="Q3785" t="s">
        <v>8317</v>
      </c>
      <c r="R3785" t="s">
        <v>8359</v>
      </c>
      <c r="S3785" s="11">
        <f t="shared" si="238"/>
        <v>42420.140277777777</v>
      </c>
      <c r="T3785" s="11">
        <f t="shared" si="239"/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7">
        <f t="shared" si="236"/>
        <v>1.1499999999999999</v>
      </c>
      <c r="P3786" s="9">
        <f t="shared" si="237"/>
        <v>115</v>
      </c>
      <c r="Q3786" t="s">
        <v>8317</v>
      </c>
      <c r="R3786" t="s">
        <v>8359</v>
      </c>
      <c r="S3786" s="11">
        <f t="shared" si="238"/>
        <v>42531.980694444443</v>
      </c>
      <c r="T3786" s="11">
        <f t="shared" si="239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6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7">
        <f t="shared" si="236"/>
        <v>1.5075000000000001</v>
      </c>
      <c r="P3787" s="9">
        <f t="shared" si="237"/>
        <v>100.5</v>
      </c>
      <c r="Q3787" t="s">
        <v>8317</v>
      </c>
      <c r="R3787" t="s">
        <v>8359</v>
      </c>
      <c r="S3787" s="11">
        <f t="shared" si="238"/>
        <v>42548.63853009259</v>
      </c>
      <c r="T3787" s="11">
        <f t="shared" si="239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6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7">
        <f t="shared" si="236"/>
        <v>1.1096666666666666</v>
      </c>
      <c r="P3788" s="9">
        <f t="shared" si="237"/>
        <v>93.774647887323937</v>
      </c>
      <c r="Q3788" t="s">
        <v>8317</v>
      </c>
      <c r="R3788" t="s">
        <v>8359</v>
      </c>
      <c r="S3788" s="11">
        <f t="shared" si="238"/>
        <v>42487.037905092591</v>
      </c>
      <c r="T3788" s="11">
        <f t="shared" si="239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6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7">
        <f t="shared" si="236"/>
        <v>1.0028571428571429</v>
      </c>
      <c r="P3789" s="9">
        <f t="shared" si="237"/>
        <v>35.1</v>
      </c>
      <c r="Q3789" t="s">
        <v>8317</v>
      </c>
      <c r="R3789" t="s">
        <v>8359</v>
      </c>
      <c r="S3789" s="11">
        <f t="shared" si="238"/>
        <v>42167.534791666665</v>
      </c>
      <c r="T3789" s="11">
        <f t="shared" si="239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6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7">
        <f t="shared" si="236"/>
        <v>6.6666666666666671E-3</v>
      </c>
      <c r="P3790" s="9">
        <f t="shared" si="237"/>
        <v>500</v>
      </c>
      <c r="Q3790" t="s">
        <v>8317</v>
      </c>
      <c r="R3790" t="s">
        <v>8359</v>
      </c>
      <c r="S3790" s="11">
        <f t="shared" si="238"/>
        <v>42333.695821759262</v>
      </c>
      <c r="T3790" s="11">
        <f t="shared" si="239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6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7">
        <f t="shared" si="236"/>
        <v>3.267605633802817E-2</v>
      </c>
      <c r="P3791" s="9">
        <f t="shared" si="237"/>
        <v>29</v>
      </c>
      <c r="Q3791" t="s">
        <v>8317</v>
      </c>
      <c r="R3791" t="s">
        <v>8359</v>
      </c>
      <c r="S3791" s="11">
        <f t="shared" si="238"/>
        <v>42138.798819444448</v>
      </c>
      <c r="T3791" s="11">
        <f t="shared" si="239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6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7">
        <f t="shared" si="236"/>
        <v>0</v>
      </c>
      <c r="P3792" s="9" t="e">
        <f t="shared" si="237"/>
        <v>#DIV/0!</v>
      </c>
      <c r="Q3792" t="s">
        <v>8317</v>
      </c>
      <c r="R3792" t="s">
        <v>8359</v>
      </c>
      <c r="S3792" s="11">
        <f t="shared" si="238"/>
        <v>42666.666932870372</v>
      </c>
      <c r="T3792" s="11">
        <f t="shared" si="239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6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7">
        <f t="shared" si="236"/>
        <v>0</v>
      </c>
      <c r="P3793" s="9" t="e">
        <f t="shared" si="237"/>
        <v>#DIV/0!</v>
      </c>
      <c r="Q3793" t="s">
        <v>8317</v>
      </c>
      <c r="R3793" t="s">
        <v>8359</v>
      </c>
      <c r="S3793" s="11">
        <f t="shared" si="238"/>
        <v>41766.692037037035</v>
      </c>
      <c r="T3793" s="11">
        <f t="shared" si="239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6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7">
        <f t="shared" si="236"/>
        <v>2.8E-3</v>
      </c>
      <c r="P3794" s="9">
        <f t="shared" si="237"/>
        <v>17.5</v>
      </c>
      <c r="Q3794" t="s">
        <v>8317</v>
      </c>
      <c r="R3794" t="s">
        <v>8359</v>
      </c>
      <c r="S3794" s="11">
        <f t="shared" si="238"/>
        <v>42170.447013888886</v>
      </c>
      <c r="T3794" s="11">
        <f t="shared" si="239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6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7">
        <f t="shared" si="236"/>
        <v>0.59657142857142853</v>
      </c>
      <c r="P3795" s="9">
        <f t="shared" si="237"/>
        <v>174</v>
      </c>
      <c r="Q3795" t="s">
        <v>8317</v>
      </c>
      <c r="R3795" t="s">
        <v>8359</v>
      </c>
      <c r="S3795" s="11">
        <f t="shared" si="238"/>
        <v>41968.938993055555</v>
      </c>
      <c r="T3795" s="11">
        <f t="shared" si="239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7">
        <f t="shared" si="236"/>
        <v>0.01</v>
      </c>
      <c r="P3796" s="9">
        <f t="shared" si="237"/>
        <v>50</v>
      </c>
      <c r="Q3796" t="s">
        <v>8317</v>
      </c>
      <c r="R3796" t="s">
        <v>8359</v>
      </c>
      <c r="S3796" s="11">
        <f t="shared" si="238"/>
        <v>42132.58048611111</v>
      </c>
      <c r="T3796" s="11">
        <f t="shared" si="239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6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7">
        <f t="shared" si="236"/>
        <v>1.6666666666666666E-2</v>
      </c>
      <c r="P3797" s="9">
        <f t="shared" si="237"/>
        <v>5</v>
      </c>
      <c r="Q3797" t="s">
        <v>8317</v>
      </c>
      <c r="R3797" t="s">
        <v>8359</v>
      </c>
      <c r="S3797" s="11">
        <f t="shared" si="238"/>
        <v>42201.436226851853</v>
      </c>
      <c r="T3797" s="11">
        <f t="shared" si="239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6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7">
        <f t="shared" si="236"/>
        <v>4.4444444444444447E-5</v>
      </c>
      <c r="P3798" s="9">
        <f t="shared" si="237"/>
        <v>1</v>
      </c>
      <c r="Q3798" t="s">
        <v>8317</v>
      </c>
      <c r="R3798" t="s">
        <v>8359</v>
      </c>
      <c r="S3798" s="11">
        <f t="shared" si="238"/>
        <v>42689.029583333337</v>
      </c>
      <c r="T3798" s="11">
        <f t="shared" si="239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6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7">
        <f t="shared" si="236"/>
        <v>0.89666666666666661</v>
      </c>
      <c r="P3799" s="9">
        <f t="shared" si="237"/>
        <v>145.40540540540542</v>
      </c>
      <c r="Q3799" t="s">
        <v>8317</v>
      </c>
      <c r="R3799" t="s">
        <v>8359</v>
      </c>
      <c r="S3799" s="11">
        <f t="shared" si="238"/>
        <v>42084.881539351853</v>
      </c>
      <c r="T3799" s="11">
        <f t="shared" si="239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6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7">
        <f t="shared" si="236"/>
        <v>1.4642857142857143E-2</v>
      </c>
      <c r="P3800" s="9">
        <f t="shared" si="237"/>
        <v>205</v>
      </c>
      <c r="Q3800" t="s">
        <v>8317</v>
      </c>
      <c r="R3800" t="s">
        <v>8359</v>
      </c>
      <c r="S3800" s="11">
        <f t="shared" si="238"/>
        <v>41831.722777777781</v>
      </c>
      <c r="T3800" s="11">
        <f t="shared" si="239"/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6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7">
        <f t="shared" si="236"/>
        <v>4.02E-2</v>
      </c>
      <c r="P3801" s="9">
        <f t="shared" si="237"/>
        <v>100.5</v>
      </c>
      <c r="Q3801" t="s">
        <v>8317</v>
      </c>
      <c r="R3801" t="s">
        <v>8359</v>
      </c>
      <c r="S3801" s="11">
        <f t="shared" si="238"/>
        <v>42410.93105324074</v>
      </c>
      <c r="T3801" s="11">
        <f t="shared" si="239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6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7">
        <f t="shared" si="236"/>
        <v>4.0045454545454544E-2</v>
      </c>
      <c r="P3802" s="9">
        <f t="shared" si="237"/>
        <v>55.0625</v>
      </c>
      <c r="Q3802" t="s">
        <v>8317</v>
      </c>
      <c r="R3802" t="s">
        <v>8359</v>
      </c>
      <c r="S3802" s="11">
        <f t="shared" si="238"/>
        <v>41982.737071759257</v>
      </c>
      <c r="T3802" s="11">
        <f t="shared" si="239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6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7">
        <f t="shared" si="236"/>
        <v>8.5199999999999998E-2</v>
      </c>
      <c r="P3803" s="9">
        <f t="shared" si="237"/>
        <v>47.333333333333336</v>
      </c>
      <c r="Q3803" t="s">
        <v>8317</v>
      </c>
      <c r="R3803" t="s">
        <v>8359</v>
      </c>
      <c r="S3803" s="11">
        <f t="shared" si="238"/>
        <v>41975.676111111112</v>
      </c>
      <c r="T3803" s="11">
        <f t="shared" si="239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6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7">
        <f t="shared" si="236"/>
        <v>0</v>
      </c>
      <c r="P3804" s="9" t="e">
        <f t="shared" si="237"/>
        <v>#DIV/0!</v>
      </c>
      <c r="Q3804" t="s">
        <v>8317</v>
      </c>
      <c r="R3804" t="s">
        <v>8359</v>
      </c>
      <c r="S3804" s="11">
        <f t="shared" si="238"/>
        <v>42269.126226851848</v>
      </c>
      <c r="T3804" s="11">
        <f t="shared" si="239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6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7">
        <f t="shared" si="236"/>
        <v>0.19650000000000001</v>
      </c>
      <c r="P3805" s="9">
        <f t="shared" si="237"/>
        <v>58.95</v>
      </c>
      <c r="Q3805" t="s">
        <v>8317</v>
      </c>
      <c r="R3805" t="s">
        <v>8359</v>
      </c>
      <c r="S3805" s="11">
        <f t="shared" si="238"/>
        <v>42403.971851851849</v>
      </c>
      <c r="T3805" s="11">
        <f t="shared" si="239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7">
        <f t="shared" si="236"/>
        <v>0</v>
      </c>
      <c r="P3806" s="9" t="e">
        <f t="shared" si="237"/>
        <v>#DIV/0!</v>
      </c>
      <c r="Q3806" t="s">
        <v>8317</v>
      </c>
      <c r="R3806" t="s">
        <v>8359</v>
      </c>
      <c r="S3806" s="11">
        <f t="shared" si="238"/>
        <v>42527.00953703704</v>
      </c>
      <c r="T3806" s="11">
        <f t="shared" si="239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6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7">
        <f t="shared" si="236"/>
        <v>2.0000000000000002E-5</v>
      </c>
      <c r="P3807" s="9">
        <f t="shared" si="237"/>
        <v>1.5</v>
      </c>
      <c r="Q3807" t="s">
        <v>8317</v>
      </c>
      <c r="R3807" t="s">
        <v>8359</v>
      </c>
      <c r="S3807" s="11">
        <f t="shared" si="238"/>
        <v>41849.887037037035</v>
      </c>
      <c r="T3807" s="11">
        <f t="shared" si="239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6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7">
        <f t="shared" si="236"/>
        <v>6.6666666666666664E-4</v>
      </c>
      <c r="P3808" s="9">
        <f t="shared" si="237"/>
        <v>5</v>
      </c>
      <c r="Q3808" t="s">
        <v>8317</v>
      </c>
      <c r="R3808" t="s">
        <v>8359</v>
      </c>
      <c r="S3808" s="11">
        <f t="shared" si="238"/>
        <v>41799.259039351848</v>
      </c>
      <c r="T3808" s="11">
        <f t="shared" si="239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6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7">
        <f t="shared" si="236"/>
        <v>0.30333333333333334</v>
      </c>
      <c r="P3809" s="9">
        <f t="shared" si="237"/>
        <v>50.555555555555557</v>
      </c>
      <c r="Q3809" t="s">
        <v>8317</v>
      </c>
      <c r="R3809" t="s">
        <v>8359</v>
      </c>
      <c r="S3809" s="11">
        <f t="shared" si="238"/>
        <v>42090.909016203703</v>
      </c>
      <c r="T3809" s="11">
        <f t="shared" si="239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6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7">
        <f t="shared" si="236"/>
        <v>1</v>
      </c>
      <c r="P3810" s="9">
        <f t="shared" si="237"/>
        <v>41.666666666666664</v>
      </c>
      <c r="Q3810" t="s">
        <v>8317</v>
      </c>
      <c r="R3810" t="s">
        <v>8318</v>
      </c>
      <c r="S3810" s="11">
        <f t="shared" si="238"/>
        <v>42059.453923611116</v>
      </c>
      <c r="T3810" s="11">
        <f t="shared" si="239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6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7">
        <f t="shared" si="236"/>
        <v>1.0125</v>
      </c>
      <c r="P3811" s="9">
        <f t="shared" si="237"/>
        <v>53.289473684210527</v>
      </c>
      <c r="Q3811" t="s">
        <v>8317</v>
      </c>
      <c r="R3811" t="s">
        <v>8318</v>
      </c>
      <c r="S3811" s="11">
        <f t="shared" si="238"/>
        <v>41800.526701388888</v>
      </c>
      <c r="T3811" s="11">
        <f t="shared" si="239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6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7">
        <f t="shared" si="236"/>
        <v>1.2173333333333334</v>
      </c>
      <c r="P3812" s="9">
        <f t="shared" si="237"/>
        <v>70.230769230769226</v>
      </c>
      <c r="Q3812" t="s">
        <v>8317</v>
      </c>
      <c r="R3812" t="s">
        <v>8318</v>
      </c>
      <c r="S3812" s="11">
        <f t="shared" si="238"/>
        <v>42054.849050925928</v>
      </c>
      <c r="T3812" s="11">
        <f t="shared" si="239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6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7">
        <f t="shared" si="236"/>
        <v>3.3</v>
      </c>
      <c r="P3813" s="9">
        <f t="shared" si="237"/>
        <v>43.421052631578945</v>
      </c>
      <c r="Q3813" t="s">
        <v>8317</v>
      </c>
      <c r="R3813" t="s">
        <v>8318</v>
      </c>
      <c r="S3813" s="11">
        <f t="shared" si="238"/>
        <v>42487.62700231481</v>
      </c>
      <c r="T3813" s="11">
        <f t="shared" si="239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6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7">
        <f t="shared" si="236"/>
        <v>1.0954999999999999</v>
      </c>
      <c r="P3814" s="9">
        <f t="shared" si="237"/>
        <v>199.18181818181819</v>
      </c>
      <c r="Q3814" t="s">
        <v>8317</v>
      </c>
      <c r="R3814" t="s">
        <v>8318</v>
      </c>
      <c r="S3814" s="11">
        <f t="shared" si="238"/>
        <v>42109.751250000001</v>
      </c>
      <c r="T3814" s="11">
        <f t="shared" si="239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6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7">
        <f t="shared" si="236"/>
        <v>1.0095190476190474</v>
      </c>
      <c r="P3815" s="9">
        <f t="shared" si="237"/>
        <v>78.518148148148143</v>
      </c>
      <c r="Q3815" t="s">
        <v>8317</v>
      </c>
      <c r="R3815" t="s">
        <v>8318</v>
      </c>
      <c r="S3815" s="11">
        <f t="shared" si="238"/>
        <v>42497.275706018518</v>
      </c>
      <c r="T3815" s="11">
        <f t="shared" si="239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7">
        <f t="shared" si="236"/>
        <v>1.4013333333333333</v>
      </c>
      <c r="P3816" s="9">
        <f t="shared" si="237"/>
        <v>61.823529411764703</v>
      </c>
      <c r="Q3816" t="s">
        <v>8317</v>
      </c>
      <c r="R3816" t="s">
        <v>8318</v>
      </c>
      <c r="S3816" s="11">
        <f t="shared" si="238"/>
        <v>42058.904074074075</v>
      </c>
      <c r="T3816" s="11">
        <f t="shared" si="239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6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7">
        <f t="shared" si="236"/>
        <v>1.0000100000000001</v>
      </c>
      <c r="P3817" s="9">
        <f t="shared" si="237"/>
        <v>50.000500000000002</v>
      </c>
      <c r="Q3817" t="s">
        <v>8317</v>
      </c>
      <c r="R3817" t="s">
        <v>8318</v>
      </c>
      <c r="S3817" s="11">
        <f t="shared" si="238"/>
        <v>42207.259918981479</v>
      </c>
      <c r="T3817" s="11">
        <f t="shared" si="239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6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7">
        <f t="shared" si="236"/>
        <v>1.19238</v>
      </c>
      <c r="P3818" s="9">
        <f t="shared" si="237"/>
        <v>48.339729729729726</v>
      </c>
      <c r="Q3818" t="s">
        <v>8317</v>
      </c>
      <c r="R3818" t="s">
        <v>8318</v>
      </c>
      <c r="S3818" s="11">
        <f t="shared" si="238"/>
        <v>41807.690081018518</v>
      </c>
      <c r="T3818" s="11">
        <f t="shared" si="239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6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7">
        <f t="shared" si="236"/>
        <v>1.0725</v>
      </c>
      <c r="P3819" s="9">
        <f t="shared" si="237"/>
        <v>107.25</v>
      </c>
      <c r="Q3819" t="s">
        <v>8317</v>
      </c>
      <c r="R3819" t="s">
        <v>8318</v>
      </c>
      <c r="S3819" s="11">
        <f t="shared" si="238"/>
        <v>42284.69694444444</v>
      </c>
      <c r="T3819" s="11">
        <f t="shared" si="239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6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7">
        <f t="shared" si="236"/>
        <v>2.2799999999999998</v>
      </c>
      <c r="P3820" s="9">
        <f t="shared" si="237"/>
        <v>57</v>
      </c>
      <c r="Q3820" t="s">
        <v>8317</v>
      </c>
      <c r="R3820" t="s">
        <v>8318</v>
      </c>
      <c r="S3820" s="11">
        <f t="shared" si="238"/>
        <v>42045.84238425926</v>
      </c>
      <c r="T3820" s="11">
        <f t="shared" si="239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6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7">
        <f t="shared" si="236"/>
        <v>1.0640000000000001</v>
      </c>
      <c r="P3821" s="9">
        <f t="shared" si="237"/>
        <v>40.92307692307692</v>
      </c>
      <c r="Q3821" t="s">
        <v>8317</v>
      </c>
      <c r="R3821" t="s">
        <v>8318</v>
      </c>
      <c r="S3821" s="11">
        <f t="shared" si="238"/>
        <v>42184.209537037037</v>
      </c>
      <c r="T3821" s="11">
        <f t="shared" si="239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6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7">
        <f t="shared" si="236"/>
        <v>1.4333333333333333</v>
      </c>
      <c r="P3822" s="9">
        <f t="shared" si="237"/>
        <v>21.5</v>
      </c>
      <c r="Q3822" t="s">
        <v>8317</v>
      </c>
      <c r="R3822" t="s">
        <v>8318</v>
      </c>
      <c r="S3822" s="11">
        <f t="shared" si="238"/>
        <v>42160.651817129634</v>
      </c>
      <c r="T3822" s="11">
        <f t="shared" si="239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6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7">
        <f t="shared" si="236"/>
        <v>1.0454285714285714</v>
      </c>
      <c r="P3823" s="9">
        <f t="shared" si="237"/>
        <v>79.543478260869563</v>
      </c>
      <c r="Q3823" t="s">
        <v>8317</v>
      </c>
      <c r="R3823" t="s">
        <v>8318</v>
      </c>
      <c r="S3823" s="11">
        <f t="shared" si="238"/>
        <v>42341.180636574078</v>
      </c>
      <c r="T3823" s="11">
        <f t="shared" si="239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6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7">
        <f t="shared" si="236"/>
        <v>1.1002000000000001</v>
      </c>
      <c r="P3824" s="9">
        <f t="shared" si="237"/>
        <v>72.381578947368425</v>
      </c>
      <c r="Q3824" t="s">
        <v>8317</v>
      </c>
      <c r="R3824" t="s">
        <v>8318</v>
      </c>
      <c r="S3824" s="11">
        <f t="shared" si="238"/>
        <v>42329.838159722218</v>
      </c>
      <c r="T3824" s="11">
        <f t="shared" si="239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6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7">
        <f t="shared" si="236"/>
        <v>1.06</v>
      </c>
      <c r="P3825" s="9">
        <f t="shared" si="237"/>
        <v>64.634146341463421</v>
      </c>
      <c r="Q3825" t="s">
        <v>8317</v>
      </c>
      <c r="R3825" t="s">
        <v>8318</v>
      </c>
      <c r="S3825" s="11">
        <f t="shared" si="238"/>
        <v>42170.910231481481</v>
      </c>
      <c r="T3825" s="11">
        <f t="shared" si="239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7">
        <f t="shared" si="236"/>
        <v>1.08</v>
      </c>
      <c r="P3826" s="9">
        <f t="shared" si="237"/>
        <v>38.571428571428569</v>
      </c>
      <c r="Q3826" t="s">
        <v>8317</v>
      </c>
      <c r="R3826" t="s">
        <v>8318</v>
      </c>
      <c r="S3826" s="11">
        <f t="shared" si="238"/>
        <v>42571.626192129625</v>
      </c>
      <c r="T3826" s="11">
        <f t="shared" si="239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6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7">
        <f t="shared" si="236"/>
        <v>1.0542</v>
      </c>
      <c r="P3827" s="9">
        <f t="shared" si="237"/>
        <v>107.57142857142857</v>
      </c>
      <c r="Q3827" t="s">
        <v>8317</v>
      </c>
      <c r="R3827" t="s">
        <v>8318</v>
      </c>
      <c r="S3827" s="11">
        <f t="shared" si="238"/>
        <v>42151.069606481484</v>
      </c>
      <c r="T3827" s="11">
        <f t="shared" si="239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6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7">
        <f t="shared" si="236"/>
        <v>1.1916666666666667</v>
      </c>
      <c r="P3828" s="9">
        <f t="shared" si="237"/>
        <v>27.5</v>
      </c>
      <c r="Q3828" t="s">
        <v>8317</v>
      </c>
      <c r="R3828" t="s">
        <v>8318</v>
      </c>
      <c r="S3828" s="11">
        <f t="shared" si="238"/>
        <v>42101.423541666663</v>
      </c>
      <c r="T3828" s="11">
        <f t="shared" si="239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6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7">
        <f t="shared" si="236"/>
        <v>1.5266666666666666</v>
      </c>
      <c r="P3829" s="9">
        <f t="shared" si="237"/>
        <v>70.461538461538467</v>
      </c>
      <c r="Q3829" t="s">
        <v>8317</v>
      </c>
      <c r="R3829" t="s">
        <v>8318</v>
      </c>
      <c r="S3829" s="11">
        <f t="shared" si="238"/>
        <v>42034.928252314814</v>
      </c>
      <c r="T3829" s="11">
        <f t="shared" si="239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6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7">
        <f t="shared" si="236"/>
        <v>1</v>
      </c>
      <c r="P3830" s="9">
        <f t="shared" si="237"/>
        <v>178.57142857142858</v>
      </c>
      <c r="Q3830" t="s">
        <v>8317</v>
      </c>
      <c r="R3830" t="s">
        <v>8318</v>
      </c>
      <c r="S3830" s="11">
        <f t="shared" si="238"/>
        <v>41944.527627314819</v>
      </c>
      <c r="T3830" s="11">
        <f t="shared" si="239"/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6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7">
        <f t="shared" si="236"/>
        <v>1.002</v>
      </c>
      <c r="P3831" s="9">
        <f t="shared" si="237"/>
        <v>62.625</v>
      </c>
      <c r="Q3831" t="s">
        <v>8317</v>
      </c>
      <c r="R3831" t="s">
        <v>8318</v>
      </c>
      <c r="S3831" s="11">
        <f t="shared" si="238"/>
        <v>42593.865405092598</v>
      </c>
      <c r="T3831" s="11">
        <f t="shared" si="239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6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7">
        <f t="shared" si="236"/>
        <v>2.25</v>
      </c>
      <c r="P3832" s="9">
        <f t="shared" si="237"/>
        <v>75</v>
      </c>
      <c r="Q3832" t="s">
        <v>8317</v>
      </c>
      <c r="R3832" t="s">
        <v>8318</v>
      </c>
      <c r="S3832" s="11">
        <f t="shared" si="238"/>
        <v>42503.740868055553</v>
      </c>
      <c r="T3832" s="11">
        <f t="shared" si="239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6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7">
        <f t="shared" si="236"/>
        <v>1.0602199999999999</v>
      </c>
      <c r="P3833" s="9">
        <f t="shared" si="237"/>
        <v>58.901111111111113</v>
      </c>
      <c r="Q3833" t="s">
        <v>8317</v>
      </c>
      <c r="R3833" t="s">
        <v>8318</v>
      </c>
      <c r="S3833" s="11">
        <f t="shared" si="238"/>
        <v>41927.848900462966</v>
      </c>
      <c r="T3833" s="11">
        <f t="shared" si="239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6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7">
        <f t="shared" si="236"/>
        <v>1.0466666666666666</v>
      </c>
      <c r="P3834" s="9">
        <f t="shared" si="237"/>
        <v>139.55555555555554</v>
      </c>
      <c r="Q3834" t="s">
        <v>8317</v>
      </c>
      <c r="R3834" t="s">
        <v>8318</v>
      </c>
      <c r="S3834" s="11">
        <f t="shared" si="238"/>
        <v>42375.114988425921</v>
      </c>
      <c r="T3834" s="11">
        <f t="shared" si="239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6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7">
        <f t="shared" si="236"/>
        <v>1.1666666666666667</v>
      </c>
      <c r="P3835" s="9">
        <f t="shared" si="237"/>
        <v>70</v>
      </c>
      <c r="Q3835" t="s">
        <v>8317</v>
      </c>
      <c r="R3835" t="s">
        <v>8318</v>
      </c>
      <c r="S3835" s="11">
        <f t="shared" si="238"/>
        <v>41963.872361111105</v>
      </c>
      <c r="T3835" s="11">
        <f t="shared" si="239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7">
        <f t="shared" si="236"/>
        <v>1.0903333333333334</v>
      </c>
      <c r="P3836" s="9">
        <f t="shared" si="237"/>
        <v>57.385964912280699</v>
      </c>
      <c r="Q3836" t="s">
        <v>8317</v>
      </c>
      <c r="R3836" t="s">
        <v>8318</v>
      </c>
      <c r="S3836" s="11">
        <f t="shared" si="238"/>
        <v>42143.445219907408</v>
      </c>
      <c r="T3836" s="11">
        <f t="shared" si="239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6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7">
        <f t="shared" si="236"/>
        <v>1.6</v>
      </c>
      <c r="P3837" s="9">
        <f t="shared" si="237"/>
        <v>40</v>
      </c>
      <c r="Q3837" t="s">
        <v>8317</v>
      </c>
      <c r="R3837" t="s">
        <v>8318</v>
      </c>
      <c r="S3837" s="11">
        <f t="shared" si="238"/>
        <v>42460.94222222222</v>
      </c>
      <c r="T3837" s="11">
        <f t="shared" si="239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6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7">
        <f t="shared" si="236"/>
        <v>1.125</v>
      </c>
      <c r="P3838" s="9">
        <f t="shared" si="237"/>
        <v>64.285714285714292</v>
      </c>
      <c r="Q3838" t="s">
        <v>8317</v>
      </c>
      <c r="R3838" t="s">
        <v>8318</v>
      </c>
      <c r="S3838" s="11">
        <f t="shared" si="238"/>
        <v>42553.926527777774</v>
      </c>
      <c r="T3838" s="11">
        <f t="shared" si="239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6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7">
        <f t="shared" si="236"/>
        <v>1.0209999999999999</v>
      </c>
      <c r="P3839" s="9">
        <f t="shared" si="237"/>
        <v>120.11764705882354</v>
      </c>
      <c r="Q3839" t="s">
        <v>8317</v>
      </c>
      <c r="R3839" t="s">
        <v>8318</v>
      </c>
      <c r="S3839" s="11">
        <f t="shared" si="238"/>
        <v>42152.765717592592</v>
      </c>
      <c r="T3839" s="11">
        <f t="shared" si="239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6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7">
        <f t="shared" si="236"/>
        <v>1.00824</v>
      </c>
      <c r="P3840" s="9">
        <f t="shared" si="237"/>
        <v>1008.24</v>
      </c>
      <c r="Q3840" t="s">
        <v>8317</v>
      </c>
      <c r="R3840" t="s">
        <v>8318</v>
      </c>
      <c r="S3840" s="11">
        <f t="shared" si="238"/>
        <v>42116.710752314815</v>
      </c>
      <c r="T3840" s="11">
        <f t="shared" si="239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6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7">
        <f t="shared" si="236"/>
        <v>1.0125</v>
      </c>
      <c r="P3841" s="9">
        <f t="shared" si="237"/>
        <v>63.28125</v>
      </c>
      <c r="Q3841" t="s">
        <v>8317</v>
      </c>
      <c r="R3841" t="s">
        <v>8318</v>
      </c>
      <c r="S3841" s="11">
        <f t="shared" si="238"/>
        <v>42155.142638888887</v>
      </c>
      <c r="T3841" s="11">
        <f t="shared" si="239"/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6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7">
        <f>E3842/D3842</f>
        <v>65</v>
      </c>
      <c r="P3842" s="9">
        <f t="shared" si="237"/>
        <v>21.666666666666668</v>
      </c>
      <c r="Q3842" t="s">
        <v>8317</v>
      </c>
      <c r="R3842" t="s">
        <v>8318</v>
      </c>
      <c r="S3842" s="11">
        <f t="shared" si="238"/>
        <v>42432.701724537037</v>
      </c>
      <c r="T3842" s="11">
        <f t="shared" si="239"/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6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7">
        <f t="shared" ref="O3843:O3906" si="240">E3843/D3843</f>
        <v>8.72E-2</v>
      </c>
      <c r="P3843" s="9">
        <f t="shared" ref="P3843:P3906" si="241">E3843/L3843</f>
        <v>25.647058823529413</v>
      </c>
      <c r="Q3843" t="s">
        <v>8317</v>
      </c>
      <c r="R3843" t="s">
        <v>8318</v>
      </c>
      <c r="S3843" s="11">
        <f t="shared" ref="S3843:S3906" si="242">(((J3843/60)/60)/24)+DATE(1970,1,1)</f>
        <v>41780.785729166666</v>
      </c>
      <c r="T3843" s="11">
        <f t="shared" ref="T3843:T3906" si="243">(((I3843/60)/60)/24)+DATE(1970,1,1)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6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7">
        <f t="shared" si="240"/>
        <v>0.21940000000000001</v>
      </c>
      <c r="P3844" s="9">
        <f t="shared" si="241"/>
        <v>47.695652173913047</v>
      </c>
      <c r="Q3844" t="s">
        <v>8317</v>
      </c>
      <c r="R3844" t="s">
        <v>8318</v>
      </c>
      <c r="S3844" s="11">
        <f t="shared" si="242"/>
        <v>41740.493657407409</v>
      </c>
      <c r="T3844" s="11">
        <f t="shared" si="243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6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7">
        <f t="shared" si="240"/>
        <v>0.21299999999999999</v>
      </c>
      <c r="P3845" s="9">
        <f t="shared" si="241"/>
        <v>56.05263157894737</v>
      </c>
      <c r="Q3845" t="s">
        <v>8317</v>
      </c>
      <c r="R3845" t="s">
        <v>8318</v>
      </c>
      <c r="S3845" s="11">
        <f t="shared" si="242"/>
        <v>41766.072500000002</v>
      </c>
      <c r="T3845" s="11">
        <f t="shared" si="243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7">
        <f t="shared" si="240"/>
        <v>0.41489795918367345</v>
      </c>
      <c r="P3846" s="9">
        <f t="shared" si="241"/>
        <v>81.319999999999993</v>
      </c>
      <c r="Q3846" t="s">
        <v>8317</v>
      </c>
      <c r="R3846" t="s">
        <v>8318</v>
      </c>
      <c r="S3846" s="11">
        <f t="shared" si="242"/>
        <v>41766.617291666669</v>
      </c>
      <c r="T3846" s="11">
        <f t="shared" si="243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6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7">
        <f t="shared" si="240"/>
        <v>2.1049999999999999E-2</v>
      </c>
      <c r="P3847" s="9">
        <f t="shared" si="241"/>
        <v>70.166666666666671</v>
      </c>
      <c r="Q3847" t="s">
        <v>8317</v>
      </c>
      <c r="R3847" t="s">
        <v>8318</v>
      </c>
      <c r="S3847" s="11">
        <f t="shared" si="242"/>
        <v>42248.627013888887</v>
      </c>
      <c r="T3847" s="11">
        <f t="shared" si="243"/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6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7">
        <f t="shared" si="240"/>
        <v>2.7E-2</v>
      </c>
      <c r="P3848" s="9">
        <f t="shared" si="241"/>
        <v>23.625</v>
      </c>
      <c r="Q3848" t="s">
        <v>8317</v>
      </c>
      <c r="R3848" t="s">
        <v>8318</v>
      </c>
      <c r="S3848" s="11">
        <f t="shared" si="242"/>
        <v>41885.221550925926</v>
      </c>
      <c r="T3848" s="11">
        <f t="shared" si="243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6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7">
        <f t="shared" si="240"/>
        <v>0.16161904761904761</v>
      </c>
      <c r="P3849" s="9">
        <f t="shared" si="241"/>
        <v>188.55555555555554</v>
      </c>
      <c r="Q3849" t="s">
        <v>8317</v>
      </c>
      <c r="R3849" t="s">
        <v>8318</v>
      </c>
      <c r="S3849" s="11">
        <f t="shared" si="242"/>
        <v>42159.224432870367</v>
      </c>
      <c r="T3849" s="11">
        <f t="shared" si="243"/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6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7">
        <f t="shared" si="240"/>
        <v>0.16376923076923078</v>
      </c>
      <c r="P3850" s="9">
        <f t="shared" si="241"/>
        <v>49.511627906976742</v>
      </c>
      <c r="Q3850" t="s">
        <v>8317</v>
      </c>
      <c r="R3850" t="s">
        <v>8318</v>
      </c>
      <c r="S3850" s="11">
        <f t="shared" si="242"/>
        <v>42265.817002314812</v>
      </c>
      <c r="T3850" s="11">
        <f t="shared" si="243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6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7">
        <f t="shared" si="240"/>
        <v>7.0433333333333334E-2</v>
      </c>
      <c r="P3851" s="9">
        <f t="shared" si="241"/>
        <v>75.464285714285708</v>
      </c>
      <c r="Q3851" t="s">
        <v>8317</v>
      </c>
      <c r="R3851" t="s">
        <v>8318</v>
      </c>
      <c r="S3851" s="11">
        <f t="shared" si="242"/>
        <v>42136.767175925925</v>
      </c>
      <c r="T3851" s="11">
        <f t="shared" si="243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6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7">
        <f t="shared" si="240"/>
        <v>3.7999999999999999E-2</v>
      </c>
      <c r="P3852" s="9">
        <f t="shared" si="241"/>
        <v>9.5</v>
      </c>
      <c r="Q3852" t="s">
        <v>8317</v>
      </c>
      <c r="R3852" t="s">
        <v>8318</v>
      </c>
      <c r="S3852" s="11">
        <f t="shared" si="242"/>
        <v>41975.124340277776</v>
      </c>
      <c r="T3852" s="11">
        <f t="shared" si="243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6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7">
        <f t="shared" si="240"/>
        <v>0.34079999999999999</v>
      </c>
      <c r="P3853" s="9">
        <f t="shared" si="241"/>
        <v>35.5</v>
      </c>
      <c r="Q3853" t="s">
        <v>8317</v>
      </c>
      <c r="R3853" t="s">
        <v>8318</v>
      </c>
      <c r="S3853" s="11">
        <f t="shared" si="242"/>
        <v>42172.439571759256</v>
      </c>
      <c r="T3853" s="11">
        <f t="shared" si="243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6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7">
        <f t="shared" si="240"/>
        <v>2E-3</v>
      </c>
      <c r="P3854" s="9">
        <f t="shared" si="241"/>
        <v>10</v>
      </c>
      <c r="Q3854" t="s">
        <v>8317</v>
      </c>
      <c r="R3854" t="s">
        <v>8318</v>
      </c>
      <c r="S3854" s="11">
        <f t="shared" si="242"/>
        <v>42065.190694444449</v>
      </c>
      <c r="T3854" s="11">
        <f t="shared" si="243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6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7">
        <f t="shared" si="240"/>
        <v>2.5999999999999998E-4</v>
      </c>
      <c r="P3855" s="9">
        <f t="shared" si="241"/>
        <v>13</v>
      </c>
      <c r="Q3855" t="s">
        <v>8317</v>
      </c>
      <c r="R3855" t="s">
        <v>8318</v>
      </c>
      <c r="S3855" s="11">
        <f t="shared" si="242"/>
        <v>41848.84002314815</v>
      </c>
      <c r="T3855" s="11">
        <f t="shared" si="243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7">
        <f t="shared" si="240"/>
        <v>0.16254545454545455</v>
      </c>
      <c r="P3856" s="9">
        <f t="shared" si="241"/>
        <v>89.4</v>
      </c>
      <c r="Q3856" t="s">
        <v>8317</v>
      </c>
      <c r="R3856" t="s">
        <v>8318</v>
      </c>
      <c r="S3856" s="11">
        <f t="shared" si="242"/>
        <v>42103.884930555556</v>
      </c>
      <c r="T3856" s="11">
        <f t="shared" si="243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6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7">
        <f t="shared" si="240"/>
        <v>2.5000000000000001E-2</v>
      </c>
      <c r="P3857" s="9">
        <f t="shared" si="241"/>
        <v>25</v>
      </c>
      <c r="Q3857" t="s">
        <v>8317</v>
      </c>
      <c r="R3857" t="s">
        <v>8318</v>
      </c>
      <c r="S3857" s="11">
        <f t="shared" si="242"/>
        <v>42059.970729166671</v>
      </c>
      <c r="T3857" s="11">
        <f t="shared" si="243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6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7">
        <f t="shared" si="240"/>
        <v>2.0000000000000001E-4</v>
      </c>
      <c r="P3858" s="9">
        <f t="shared" si="241"/>
        <v>1</v>
      </c>
      <c r="Q3858" t="s">
        <v>8317</v>
      </c>
      <c r="R3858" t="s">
        <v>8318</v>
      </c>
      <c r="S3858" s="11">
        <f t="shared" si="242"/>
        <v>42041.743090277778</v>
      </c>
      <c r="T3858" s="11">
        <f t="shared" si="243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6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7">
        <f t="shared" si="240"/>
        <v>5.1999999999999998E-2</v>
      </c>
      <c r="P3859" s="9">
        <f t="shared" si="241"/>
        <v>65</v>
      </c>
      <c r="Q3859" t="s">
        <v>8317</v>
      </c>
      <c r="R3859" t="s">
        <v>8318</v>
      </c>
      <c r="S3859" s="11">
        <f t="shared" si="242"/>
        <v>41829.73715277778</v>
      </c>
      <c r="T3859" s="11">
        <f t="shared" si="243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6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7">
        <f t="shared" si="240"/>
        <v>0.02</v>
      </c>
      <c r="P3860" s="9">
        <f t="shared" si="241"/>
        <v>10</v>
      </c>
      <c r="Q3860" t="s">
        <v>8317</v>
      </c>
      <c r="R3860" t="s">
        <v>8318</v>
      </c>
      <c r="S3860" s="11">
        <f t="shared" si="242"/>
        <v>42128.431064814817</v>
      </c>
      <c r="T3860" s="11">
        <f t="shared" si="243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6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7">
        <f t="shared" si="240"/>
        <v>4.0000000000000002E-4</v>
      </c>
      <c r="P3861" s="9">
        <f t="shared" si="241"/>
        <v>1</v>
      </c>
      <c r="Q3861" t="s">
        <v>8317</v>
      </c>
      <c r="R3861" t="s">
        <v>8318</v>
      </c>
      <c r="S3861" s="11">
        <f t="shared" si="242"/>
        <v>41789.893599537041</v>
      </c>
      <c r="T3861" s="11">
        <f t="shared" si="243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6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7">
        <f t="shared" si="240"/>
        <v>0.17666666666666667</v>
      </c>
      <c r="P3862" s="9">
        <f t="shared" si="241"/>
        <v>81.538461538461533</v>
      </c>
      <c r="Q3862" t="s">
        <v>8317</v>
      </c>
      <c r="R3862" t="s">
        <v>8318</v>
      </c>
      <c r="S3862" s="11">
        <f t="shared" si="242"/>
        <v>41833.660995370366</v>
      </c>
      <c r="T3862" s="11">
        <f t="shared" si="243"/>
        <v>41863.660995370366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6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7">
        <f t="shared" si="240"/>
        <v>0.05</v>
      </c>
      <c r="P3863" s="9">
        <f t="shared" si="241"/>
        <v>100</v>
      </c>
      <c r="Q3863" t="s">
        <v>8317</v>
      </c>
      <c r="R3863" t="s">
        <v>8318</v>
      </c>
      <c r="S3863" s="11">
        <f t="shared" si="242"/>
        <v>41914.590011574073</v>
      </c>
      <c r="T3863" s="11">
        <f t="shared" si="243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6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7">
        <f t="shared" si="240"/>
        <v>1.3333333333333334E-4</v>
      </c>
      <c r="P3864" s="9">
        <f t="shared" si="241"/>
        <v>1</v>
      </c>
      <c r="Q3864" t="s">
        <v>8317</v>
      </c>
      <c r="R3864" t="s">
        <v>8318</v>
      </c>
      <c r="S3864" s="11">
        <f t="shared" si="242"/>
        <v>42611.261064814811</v>
      </c>
      <c r="T3864" s="11">
        <f t="shared" si="243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6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7">
        <f t="shared" si="240"/>
        <v>0</v>
      </c>
      <c r="P3865" s="9" t="e">
        <f t="shared" si="241"/>
        <v>#DIV/0!</v>
      </c>
      <c r="Q3865" t="s">
        <v>8317</v>
      </c>
      <c r="R3865" t="s">
        <v>8318</v>
      </c>
      <c r="S3865" s="11">
        <f t="shared" si="242"/>
        <v>42253.633159722223</v>
      </c>
      <c r="T3865" s="11">
        <f t="shared" si="243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7">
        <f t="shared" si="240"/>
        <v>1.2E-2</v>
      </c>
      <c r="P3866" s="9">
        <f t="shared" si="241"/>
        <v>20</v>
      </c>
      <c r="Q3866" t="s">
        <v>8317</v>
      </c>
      <c r="R3866" t="s">
        <v>8318</v>
      </c>
      <c r="S3866" s="11">
        <f t="shared" si="242"/>
        <v>42295.891828703709</v>
      </c>
      <c r="T3866" s="11">
        <f t="shared" si="243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6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7">
        <f t="shared" si="240"/>
        <v>0.26937422295897223</v>
      </c>
      <c r="P3867" s="9">
        <f t="shared" si="241"/>
        <v>46.428571428571431</v>
      </c>
      <c r="Q3867" t="s">
        <v>8317</v>
      </c>
      <c r="R3867" t="s">
        <v>8318</v>
      </c>
      <c r="S3867" s="11">
        <f t="shared" si="242"/>
        <v>41841.651597222226</v>
      </c>
      <c r="T3867" s="11">
        <f t="shared" si="243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6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7">
        <f t="shared" si="240"/>
        <v>5.4999999999999997E-3</v>
      </c>
      <c r="P3868" s="9">
        <f t="shared" si="241"/>
        <v>5.5</v>
      </c>
      <c r="Q3868" t="s">
        <v>8317</v>
      </c>
      <c r="R3868" t="s">
        <v>8318</v>
      </c>
      <c r="S3868" s="11">
        <f t="shared" si="242"/>
        <v>42402.947002314817</v>
      </c>
      <c r="T3868" s="11">
        <f t="shared" si="243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6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7">
        <f t="shared" si="240"/>
        <v>0.1255</v>
      </c>
      <c r="P3869" s="9">
        <f t="shared" si="241"/>
        <v>50.2</v>
      </c>
      <c r="Q3869" t="s">
        <v>8317</v>
      </c>
      <c r="R3869" t="s">
        <v>8318</v>
      </c>
      <c r="S3869" s="11">
        <f t="shared" si="242"/>
        <v>42509.814108796301</v>
      </c>
      <c r="T3869" s="11">
        <f t="shared" si="243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6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7">
        <f t="shared" si="240"/>
        <v>2E-3</v>
      </c>
      <c r="P3870" s="9">
        <f t="shared" si="241"/>
        <v>10</v>
      </c>
      <c r="Q3870" t="s">
        <v>8317</v>
      </c>
      <c r="R3870" t="s">
        <v>8359</v>
      </c>
      <c r="S3870" s="11">
        <f t="shared" si="242"/>
        <v>41865.659780092588</v>
      </c>
      <c r="T3870" s="11">
        <f t="shared" si="243"/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6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7">
        <f t="shared" si="240"/>
        <v>3.44748684310884E-2</v>
      </c>
      <c r="P3871" s="9">
        <f t="shared" si="241"/>
        <v>30.133333333333333</v>
      </c>
      <c r="Q3871" t="s">
        <v>8317</v>
      </c>
      <c r="R3871" t="s">
        <v>8359</v>
      </c>
      <c r="S3871" s="11">
        <f t="shared" si="242"/>
        <v>42047.724444444444</v>
      </c>
      <c r="T3871" s="11">
        <f t="shared" si="243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6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7">
        <f t="shared" si="240"/>
        <v>0.15</v>
      </c>
      <c r="P3872" s="9">
        <f t="shared" si="241"/>
        <v>150</v>
      </c>
      <c r="Q3872" t="s">
        <v>8317</v>
      </c>
      <c r="R3872" t="s">
        <v>8359</v>
      </c>
      <c r="S3872" s="11">
        <f t="shared" si="242"/>
        <v>41793.17219907407</v>
      </c>
      <c r="T3872" s="11">
        <f t="shared" si="243"/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6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7">
        <f t="shared" si="240"/>
        <v>2.6666666666666668E-2</v>
      </c>
      <c r="P3873" s="9">
        <f t="shared" si="241"/>
        <v>13.333333333333334</v>
      </c>
      <c r="Q3873" t="s">
        <v>8317</v>
      </c>
      <c r="R3873" t="s">
        <v>8359</v>
      </c>
      <c r="S3873" s="11">
        <f t="shared" si="242"/>
        <v>42763.780671296292</v>
      </c>
      <c r="T3873" s="11">
        <f t="shared" si="243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6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7">
        <f t="shared" si="240"/>
        <v>0</v>
      </c>
      <c r="P3874" s="9" t="e">
        <f t="shared" si="241"/>
        <v>#DIV/0!</v>
      </c>
      <c r="Q3874" t="s">
        <v>8317</v>
      </c>
      <c r="R3874" t="s">
        <v>8359</v>
      </c>
      <c r="S3874" s="11">
        <f t="shared" si="242"/>
        <v>42180.145787037036</v>
      </c>
      <c r="T3874" s="11">
        <f t="shared" si="243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6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7">
        <f t="shared" si="240"/>
        <v>0</v>
      </c>
      <c r="P3875" s="9" t="e">
        <f t="shared" si="241"/>
        <v>#DIV/0!</v>
      </c>
      <c r="Q3875" t="s">
        <v>8317</v>
      </c>
      <c r="R3875" t="s">
        <v>8359</v>
      </c>
      <c r="S3875" s="11">
        <f t="shared" si="242"/>
        <v>42255.696006944447</v>
      </c>
      <c r="T3875" s="11">
        <f t="shared" si="243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7">
        <f t="shared" si="240"/>
        <v>0</v>
      </c>
      <c r="P3876" s="9" t="e">
        <f t="shared" si="241"/>
        <v>#DIV/0!</v>
      </c>
      <c r="Q3876" t="s">
        <v>8317</v>
      </c>
      <c r="R3876" t="s">
        <v>8359</v>
      </c>
      <c r="S3876" s="11">
        <f t="shared" si="242"/>
        <v>42007.016458333332</v>
      </c>
      <c r="T3876" s="11">
        <f t="shared" si="243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6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7">
        <f t="shared" si="240"/>
        <v>0</v>
      </c>
      <c r="P3877" s="9" t="e">
        <f t="shared" si="241"/>
        <v>#DIV/0!</v>
      </c>
      <c r="Q3877" t="s">
        <v>8317</v>
      </c>
      <c r="R3877" t="s">
        <v>8359</v>
      </c>
      <c r="S3877" s="11">
        <f t="shared" si="242"/>
        <v>42615.346817129626</v>
      </c>
      <c r="T3877" s="11">
        <f t="shared" si="243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6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7">
        <f t="shared" si="240"/>
        <v>0.52794871794871789</v>
      </c>
      <c r="P3878" s="9">
        <f t="shared" si="241"/>
        <v>44.760869565217391</v>
      </c>
      <c r="Q3878" t="s">
        <v>8317</v>
      </c>
      <c r="R3878" t="s">
        <v>8359</v>
      </c>
      <c r="S3878" s="11">
        <f t="shared" si="242"/>
        <v>42372.624166666668</v>
      </c>
      <c r="T3878" s="11">
        <f t="shared" si="243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6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7">
        <f t="shared" si="240"/>
        <v>4.9639999999999997E-2</v>
      </c>
      <c r="P3879" s="9">
        <f t="shared" si="241"/>
        <v>88.642857142857139</v>
      </c>
      <c r="Q3879" t="s">
        <v>8317</v>
      </c>
      <c r="R3879" t="s">
        <v>8359</v>
      </c>
      <c r="S3879" s="11">
        <f t="shared" si="242"/>
        <v>42682.67768518519</v>
      </c>
      <c r="T3879" s="11">
        <f t="shared" si="243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6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7">
        <f t="shared" si="240"/>
        <v>5.5555555555555556E-4</v>
      </c>
      <c r="P3880" s="9">
        <f t="shared" si="241"/>
        <v>10</v>
      </c>
      <c r="Q3880" t="s">
        <v>8317</v>
      </c>
      <c r="R3880" t="s">
        <v>8359</v>
      </c>
      <c r="S3880" s="11">
        <f t="shared" si="242"/>
        <v>42154.818819444445</v>
      </c>
      <c r="T3880" s="11">
        <f t="shared" si="243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6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7">
        <f t="shared" si="240"/>
        <v>0</v>
      </c>
      <c r="P3881" s="9" t="e">
        <f t="shared" si="241"/>
        <v>#DIV/0!</v>
      </c>
      <c r="Q3881" t="s">
        <v>8317</v>
      </c>
      <c r="R3881" t="s">
        <v>8359</v>
      </c>
      <c r="S3881" s="11">
        <f t="shared" si="242"/>
        <v>41999.861064814817</v>
      </c>
      <c r="T3881" s="11">
        <f t="shared" si="243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6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7">
        <f t="shared" si="240"/>
        <v>0.13066666666666665</v>
      </c>
      <c r="P3882" s="9">
        <f t="shared" si="241"/>
        <v>57.647058823529413</v>
      </c>
      <c r="Q3882" t="s">
        <v>8317</v>
      </c>
      <c r="R3882" t="s">
        <v>8359</v>
      </c>
      <c r="S3882" s="11">
        <f t="shared" si="242"/>
        <v>41815.815046296295</v>
      </c>
      <c r="T3882" s="11">
        <f t="shared" si="243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6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7">
        <f t="shared" si="240"/>
        <v>0.05</v>
      </c>
      <c r="P3883" s="9">
        <f t="shared" si="241"/>
        <v>25</v>
      </c>
      <c r="Q3883" t="s">
        <v>8317</v>
      </c>
      <c r="R3883" t="s">
        <v>8359</v>
      </c>
      <c r="S3883" s="11">
        <f t="shared" si="242"/>
        <v>42756.018506944441</v>
      </c>
      <c r="T3883" s="11">
        <f t="shared" si="243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6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7">
        <f t="shared" si="240"/>
        <v>0</v>
      </c>
      <c r="P3884" s="9" t="e">
        <f t="shared" si="241"/>
        <v>#DIV/0!</v>
      </c>
      <c r="Q3884" t="s">
        <v>8317</v>
      </c>
      <c r="R3884" t="s">
        <v>8359</v>
      </c>
      <c r="S3884" s="11">
        <f t="shared" si="242"/>
        <v>42373.983449074076</v>
      </c>
      <c r="T3884" s="11">
        <f t="shared" si="243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6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7">
        <f t="shared" si="240"/>
        <v>0</v>
      </c>
      <c r="P3885" s="9" t="e">
        <f t="shared" si="241"/>
        <v>#DIV/0!</v>
      </c>
      <c r="Q3885" t="s">
        <v>8317</v>
      </c>
      <c r="R3885" t="s">
        <v>8359</v>
      </c>
      <c r="S3885" s="11">
        <f t="shared" si="242"/>
        <v>41854.602650462963</v>
      </c>
      <c r="T3885" s="11">
        <f t="shared" si="243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7">
        <f t="shared" si="240"/>
        <v>0</v>
      </c>
      <c r="P3886" s="9" t="e">
        <f t="shared" si="241"/>
        <v>#DIV/0!</v>
      </c>
      <c r="Q3886" t="s">
        <v>8317</v>
      </c>
      <c r="R3886" t="s">
        <v>8359</v>
      </c>
      <c r="S3886" s="11">
        <f t="shared" si="242"/>
        <v>42065.791574074072</v>
      </c>
      <c r="T3886" s="11">
        <f t="shared" si="243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6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7">
        <f t="shared" si="240"/>
        <v>0</v>
      </c>
      <c r="P3887" s="9" t="e">
        <f t="shared" si="241"/>
        <v>#DIV/0!</v>
      </c>
      <c r="Q3887" t="s">
        <v>8317</v>
      </c>
      <c r="R3887" t="s">
        <v>8359</v>
      </c>
      <c r="S3887" s="11">
        <f t="shared" si="242"/>
        <v>42469.951284722221</v>
      </c>
      <c r="T3887" s="11">
        <f t="shared" si="243"/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 s="6">
        <v>10000</v>
      </c>
      <c r="E3888" s="6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7">
        <f t="shared" si="240"/>
        <v>0</v>
      </c>
      <c r="P3888" s="9" t="e">
        <f t="shared" si="241"/>
        <v>#DIV/0!</v>
      </c>
      <c r="Q3888" t="s">
        <v>8317</v>
      </c>
      <c r="R3888" t="s">
        <v>8359</v>
      </c>
      <c r="S3888" s="11">
        <f t="shared" si="242"/>
        <v>41954.228032407409</v>
      </c>
      <c r="T3888" s="11">
        <f t="shared" si="243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6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7">
        <f t="shared" si="240"/>
        <v>1.7500000000000002E-2</v>
      </c>
      <c r="P3889" s="9">
        <f t="shared" si="241"/>
        <v>17.5</v>
      </c>
      <c r="Q3889" t="s">
        <v>8317</v>
      </c>
      <c r="R3889" t="s">
        <v>8359</v>
      </c>
      <c r="S3889" s="11">
        <f t="shared" si="242"/>
        <v>42079.857974537037</v>
      </c>
      <c r="T3889" s="11">
        <f t="shared" si="243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6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7">
        <f t="shared" si="240"/>
        <v>0.27100000000000002</v>
      </c>
      <c r="P3890" s="9">
        <f t="shared" si="241"/>
        <v>38.714285714285715</v>
      </c>
      <c r="Q3890" t="s">
        <v>8317</v>
      </c>
      <c r="R3890" t="s">
        <v>8318</v>
      </c>
      <c r="S3890" s="11">
        <f t="shared" si="242"/>
        <v>42762.545810185184</v>
      </c>
      <c r="T3890" s="11">
        <f t="shared" si="243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6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7">
        <f t="shared" si="240"/>
        <v>1.4749999999999999E-2</v>
      </c>
      <c r="P3891" s="9">
        <f t="shared" si="241"/>
        <v>13.111111111111111</v>
      </c>
      <c r="Q3891" t="s">
        <v>8317</v>
      </c>
      <c r="R3891" t="s">
        <v>8318</v>
      </c>
      <c r="S3891" s="11">
        <f t="shared" si="242"/>
        <v>41977.004976851851</v>
      </c>
      <c r="T3891" s="11">
        <f t="shared" si="243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6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7">
        <f t="shared" si="240"/>
        <v>0.16826666666666668</v>
      </c>
      <c r="P3892" s="9">
        <f t="shared" si="241"/>
        <v>315.5</v>
      </c>
      <c r="Q3892" t="s">
        <v>8317</v>
      </c>
      <c r="R3892" t="s">
        <v>8318</v>
      </c>
      <c r="S3892" s="11">
        <f t="shared" si="242"/>
        <v>42171.758611111116</v>
      </c>
      <c r="T3892" s="11">
        <f t="shared" si="243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6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7">
        <f t="shared" si="240"/>
        <v>0.32500000000000001</v>
      </c>
      <c r="P3893" s="9">
        <f t="shared" si="241"/>
        <v>37.142857142857146</v>
      </c>
      <c r="Q3893" t="s">
        <v>8317</v>
      </c>
      <c r="R3893" t="s">
        <v>8318</v>
      </c>
      <c r="S3893" s="11">
        <f t="shared" si="242"/>
        <v>42056.1324537037</v>
      </c>
      <c r="T3893" s="11">
        <f t="shared" si="243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6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7">
        <f t="shared" si="240"/>
        <v>0</v>
      </c>
      <c r="P3894" s="9" t="e">
        <f t="shared" si="241"/>
        <v>#DIV/0!</v>
      </c>
      <c r="Q3894" t="s">
        <v>8317</v>
      </c>
      <c r="R3894" t="s">
        <v>8318</v>
      </c>
      <c r="S3894" s="11">
        <f t="shared" si="242"/>
        <v>41867.652280092596</v>
      </c>
      <c r="T3894" s="11">
        <f t="shared" si="243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6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7">
        <f t="shared" si="240"/>
        <v>0.2155</v>
      </c>
      <c r="P3895" s="9">
        <f t="shared" si="241"/>
        <v>128.27380952380952</v>
      </c>
      <c r="Q3895" t="s">
        <v>8317</v>
      </c>
      <c r="R3895" t="s">
        <v>8318</v>
      </c>
      <c r="S3895" s="11">
        <f t="shared" si="242"/>
        <v>41779.657870370371</v>
      </c>
      <c r="T3895" s="11">
        <f t="shared" si="243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7">
        <f t="shared" si="240"/>
        <v>3.4666666666666665E-2</v>
      </c>
      <c r="P3896" s="9">
        <f t="shared" si="241"/>
        <v>47.272727272727273</v>
      </c>
      <c r="Q3896" t="s">
        <v>8317</v>
      </c>
      <c r="R3896" t="s">
        <v>8318</v>
      </c>
      <c r="S3896" s="11">
        <f t="shared" si="242"/>
        <v>42679.958472222221</v>
      </c>
      <c r="T3896" s="11">
        <f t="shared" si="243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6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7">
        <f t="shared" si="240"/>
        <v>0.05</v>
      </c>
      <c r="P3897" s="9">
        <f t="shared" si="241"/>
        <v>50</v>
      </c>
      <c r="Q3897" t="s">
        <v>8317</v>
      </c>
      <c r="R3897" t="s">
        <v>8318</v>
      </c>
      <c r="S3897" s="11">
        <f t="shared" si="242"/>
        <v>42032.250208333338</v>
      </c>
      <c r="T3897" s="11">
        <f t="shared" si="243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6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7">
        <f t="shared" si="240"/>
        <v>0.10625</v>
      </c>
      <c r="P3898" s="9">
        <f t="shared" si="241"/>
        <v>42.5</v>
      </c>
      <c r="Q3898" t="s">
        <v>8317</v>
      </c>
      <c r="R3898" t="s">
        <v>8318</v>
      </c>
      <c r="S3898" s="11">
        <f t="shared" si="242"/>
        <v>41793.191875000004</v>
      </c>
      <c r="T3898" s="11">
        <f t="shared" si="243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6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7">
        <f t="shared" si="240"/>
        <v>0.17599999999999999</v>
      </c>
      <c r="P3899" s="9">
        <f t="shared" si="241"/>
        <v>44</v>
      </c>
      <c r="Q3899" t="s">
        <v>8317</v>
      </c>
      <c r="R3899" t="s">
        <v>8318</v>
      </c>
      <c r="S3899" s="11">
        <f t="shared" si="242"/>
        <v>41982.87364583333</v>
      </c>
      <c r="T3899" s="11">
        <f t="shared" si="243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6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7">
        <f t="shared" si="240"/>
        <v>0.3256</v>
      </c>
      <c r="P3900" s="9">
        <f t="shared" si="241"/>
        <v>50.875</v>
      </c>
      <c r="Q3900" t="s">
        <v>8317</v>
      </c>
      <c r="R3900" t="s">
        <v>8318</v>
      </c>
      <c r="S3900" s="11">
        <f t="shared" si="242"/>
        <v>42193.482291666667</v>
      </c>
      <c r="T3900" s="11">
        <f t="shared" si="243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6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7">
        <f t="shared" si="240"/>
        <v>1.2500000000000001E-2</v>
      </c>
      <c r="P3901" s="9">
        <f t="shared" si="241"/>
        <v>62.5</v>
      </c>
      <c r="Q3901" t="s">
        <v>8317</v>
      </c>
      <c r="R3901" t="s">
        <v>8318</v>
      </c>
      <c r="S3901" s="11">
        <f t="shared" si="242"/>
        <v>41843.775011574071</v>
      </c>
      <c r="T3901" s="11">
        <f t="shared" si="243"/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6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7">
        <f t="shared" si="240"/>
        <v>5.3999999999999999E-2</v>
      </c>
      <c r="P3902" s="9">
        <f t="shared" si="241"/>
        <v>27</v>
      </c>
      <c r="Q3902" t="s">
        <v>8317</v>
      </c>
      <c r="R3902" t="s">
        <v>8318</v>
      </c>
      <c r="S3902" s="11">
        <f t="shared" si="242"/>
        <v>42136.092488425929</v>
      </c>
      <c r="T3902" s="11">
        <f t="shared" si="243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6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7">
        <f t="shared" si="240"/>
        <v>8.3333333333333332E-3</v>
      </c>
      <c r="P3903" s="9">
        <f t="shared" si="241"/>
        <v>25</v>
      </c>
      <c r="Q3903" t="s">
        <v>8317</v>
      </c>
      <c r="R3903" t="s">
        <v>8318</v>
      </c>
      <c r="S3903" s="11">
        <f t="shared" si="242"/>
        <v>42317.826377314821</v>
      </c>
      <c r="T3903" s="11">
        <f t="shared" si="243"/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6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7">
        <f t="shared" si="240"/>
        <v>0.48833333333333334</v>
      </c>
      <c r="P3904" s="9">
        <f t="shared" si="241"/>
        <v>47.258064516129032</v>
      </c>
      <c r="Q3904" t="s">
        <v>8317</v>
      </c>
      <c r="R3904" t="s">
        <v>8318</v>
      </c>
      <c r="S3904" s="11">
        <f t="shared" si="242"/>
        <v>42663.468078703707</v>
      </c>
      <c r="T3904" s="11">
        <f t="shared" si="243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6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7">
        <f t="shared" si="240"/>
        <v>0</v>
      </c>
      <c r="P3905" s="9" t="e">
        <f t="shared" si="241"/>
        <v>#DIV/0!</v>
      </c>
      <c r="Q3905" t="s">
        <v>8317</v>
      </c>
      <c r="R3905" t="s">
        <v>8318</v>
      </c>
      <c r="S3905" s="11">
        <f t="shared" si="242"/>
        <v>42186.01116898148</v>
      </c>
      <c r="T3905" s="11">
        <f t="shared" si="243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7">
        <f t="shared" si="240"/>
        <v>2.9999999999999997E-4</v>
      </c>
      <c r="P3906" s="9">
        <f t="shared" si="241"/>
        <v>1.5</v>
      </c>
      <c r="Q3906" t="s">
        <v>8317</v>
      </c>
      <c r="R3906" t="s">
        <v>8318</v>
      </c>
      <c r="S3906" s="11">
        <f t="shared" si="242"/>
        <v>42095.229166666672</v>
      </c>
      <c r="T3906" s="11">
        <f t="shared" si="243"/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6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7">
        <f t="shared" ref="O3907:O3970" si="244">E3907/D3907</f>
        <v>0.11533333333333333</v>
      </c>
      <c r="P3907" s="9">
        <f t="shared" ref="P3907:P3970" si="245">E3907/L3907</f>
        <v>24.714285714285715</v>
      </c>
      <c r="Q3907" t="s">
        <v>8317</v>
      </c>
      <c r="R3907" t="s">
        <v>8318</v>
      </c>
      <c r="S3907" s="11">
        <f t="shared" ref="S3907:S3970" si="246">(((J3907/60)/60)/24)+DATE(1970,1,1)</f>
        <v>42124.623877314814</v>
      </c>
      <c r="T3907" s="11">
        <f t="shared" ref="T3907:T3970" si="247">(((I3907/60)/60)/24)+DATE(1970,1,1)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6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7">
        <f t="shared" si="244"/>
        <v>0.67333333333333334</v>
      </c>
      <c r="P3908" s="9">
        <f t="shared" si="245"/>
        <v>63.125</v>
      </c>
      <c r="Q3908" t="s">
        <v>8317</v>
      </c>
      <c r="R3908" t="s">
        <v>8318</v>
      </c>
      <c r="S3908" s="11">
        <f t="shared" si="246"/>
        <v>42143.917743055557</v>
      </c>
      <c r="T3908" s="11">
        <f t="shared" si="247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6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7">
        <f t="shared" si="244"/>
        <v>0.153</v>
      </c>
      <c r="P3909" s="9">
        <f t="shared" si="245"/>
        <v>38.25</v>
      </c>
      <c r="Q3909" t="s">
        <v>8317</v>
      </c>
      <c r="R3909" t="s">
        <v>8318</v>
      </c>
      <c r="S3909" s="11">
        <f t="shared" si="246"/>
        <v>41906.819513888891</v>
      </c>
      <c r="T3909" s="11">
        <f t="shared" si="247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6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7">
        <f t="shared" si="244"/>
        <v>8.666666666666667E-2</v>
      </c>
      <c r="P3910" s="9">
        <f t="shared" si="245"/>
        <v>16.25</v>
      </c>
      <c r="Q3910" t="s">
        <v>8317</v>
      </c>
      <c r="R3910" t="s">
        <v>8318</v>
      </c>
      <c r="S3910" s="11">
        <f t="shared" si="246"/>
        <v>41834.135370370372</v>
      </c>
      <c r="T3910" s="11">
        <f t="shared" si="247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6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7">
        <f t="shared" si="244"/>
        <v>2.2499999999999998E-3</v>
      </c>
      <c r="P3911" s="9">
        <f t="shared" si="245"/>
        <v>33.75</v>
      </c>
      <c r="Q3911" t="s">
        <v>8317</v>
      </c>
      <c r="R3911" t="s">
        <v>8318</v>
      </c>
      <c r="S3911" s="11">
        <f t="shared" si="246"/>
        <v>41863.359282407408</v>
      </c>
      <c r="T3911" s="11">
        <f t="shared" si="247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6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7">
        <f t="shared" si="244"/>
        <v>3.0833333333333334E-2</v>
      </c>
      <c r="P3912" s="9">
        <f t="shared" si="245"/>
        <v>61.666666666666664</v>
      </c>
      <c r="Q3912" t="s">
        <v>8317</v>
      </c>
      <c r="R3912" t="s">
        <v>8318</v>
      </c>
      <c r="S3912" s="11">
        <f t="shared" si="246"/>
        <v>42224.756909722222</v>
      </c>
      <c r="T3912" s="11">
        <f t="shared" si="247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6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7">
        <f t="shared" si="244"/>
        <v>0.37412499999999999</v>
      </c>
      <c r="P3913" s="9">
        <f t="shared" si="245"/>
        <v>83.138888888888886</v>
      </c>
      <c r="Q3913" t="s">
        <v>8317</v>
      </c>
      <c r="R3913" t="s">
        <v>8318</v>
      </c>
      <c r="S3913" s="11">
        <f t="shared" si="246"/>
        <v>41939.8122337963</v>
      </c>
      <c r="T3913" s="11">
        <f t="shared" si="247"/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6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7">
        <f t="shared" si="244"/>
        <v>6.666666666666667E-5</v>
      </c>
      <c r="P3914" s="9">
        <f t="shared" si="245"/>
        <v>1</v>
      </c>
      <c r="Q3914" t="s">
        <v>8317</v>
      </c>
      <c r="R3914" t="s">
        <v>8318</v>
      </c>
      <c r="S3914" s="11">
        <f t="shared" si="246"/>
        <v>42059.270023148143</v>
      </c>
      <c r="T3914" s="11">
        <f t="shared" si="247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6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7">
        <f t="shared" si="244"/>
        <v>0.1</v>
      </c>
      <c r="P3915" s="9">
        <f t="shared" si="245"/>
        <v>142.85714285714286</v>
      </c>
      <c r="Q3915" t="s">
        <v>8317</v>
      </c>
      <c r="R3915" t="s">
        <v>8318</v>
      </c>
      <c r="S3915" s="11">
        <f t="shared" si="246"/>
        <v>42308.211215277777</v>
      </c>
      <c r="T3915" s="11">
        <f t="shared" si="247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7">
        <f t="shared" si="244"/>
        <v>0.36359999999999998</v>
      </c>
      <c r="P3916" s="9">
        <f t="shared" si="245"/>
        <v>33.666666666666664</v>
      </c>
      <c r="Q3916" t="s">
        <v>8317</v>
      </c>
      <c r="R3916" t="s">
        <v>8318</v>
      </c>
      <c r="S3916" s="11">
        <f t="shared" si="246"/>
        <v>42114.818935185183</v>
      </c>
      <c r="T3916" s="11">
        <f t="shared" si="247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6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7">
        <f t="shared" si="244"/>
        <v>3.3333333333333335E-3</v>
      </c>
      <c r="P3917" s="9">
        <f t="shared" si="245"/>
        <v>5</v>
      </c>
      <c r="Q3917" t="s">
        <v>8317</v>
      </c>
      <c r="R3917" t="s">
        <v>8318</v>
      </c>
      <c r="S3917" s="11">
        <f t="shared" si="246"/>
        <v>42492.98505787037</v>
      </c>
      <c r="T3917" s="11">
        <f t="shared" si="247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6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7">
        <f t="shared" si="244"/>
        <v>0</v>
      </c>
      <c r="P3918" s="9" t="e">
        <f t="shared" si="245"/>
        <v>#DIV/0!</v>
      </c>
      <c r="Q3918" t="s">
        <v>8317</v>
      </c>
      <c r="R3918" t="s">
        <v>8318</v>
      </c>
      <c r="S3918" s="11">
        <f t="shared" si="246"/>
        <v>42494.471666666665</v>
      </c>
      <c r="T3918" s="11">
        <f t="shared" si="247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6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7">
        <f t="shared" si="244"/>
        <v>2.8571428571428571E-3</v>
      </c>
      <c r="P3919" s="9">
        <f t="shared" si="245"/>
        <v>10</v>
      </c>
      <c r="Q3919" t="s">
        <v>8317</v>
      </c>
      <c r="R3919" t="s">
        <v>8318</v>
      </c>
      <c r="S3919" s="11">
        <f t="shared" si="246"/>
        <v>41863.527326388888</v>
      </c>
      <c r="T3919" s="11">
        <f t="shared" si="247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6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7">
        <f t="shared" si="244"/>
        <v>2E-3</v>
      </c>
      <c r="P3920" s="9">
        <f t="shared" si="245"/>
        <v>40</v>
      </c>
      <c r="Q3920" t="s">
        <v>8317</v>
      </c>
      <c r="R3920" t="s">
        <v>8318</v>
      </c>
      <c r="S3920" s="11">
        <f t="shared" si="246"/>
        <v>41843.664618055554</v>
      </c>
      <c r="T3920" s="11">
        <f t="shared" si="247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6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7">
        <f t="shared" si="244"/>
        <v>1.7999999999999999E-2</v>
      </c>
      <c r="P3921" s="9">
        <f t="shared" si="245"/>
        <v>30</v>
      </c>
      <c r="Q3921" t="s">
        <v>8317</v>
      </c>
      <c r="R3921" t="s">
        <v>8318</v>
      </c>
      <c r="S3921" s="11">
        <f t="shared" si="246"/>
        <v>42358.684872685189</v>
      </c>
      <c r="T3921" s="11">
        <f t="shared" si="247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6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7">
        <f t="shared" si="244"/>
        <v>5.3999999999999999E-2</v>
      </c>
      <c r="P3922" s="9">
        <f t="shared" si="245"/>
        <v>45</v>
      </c>
      <c r="Q3922" t="s">
        <v>8317</v>
      </c>
      <c r="R3922" t="s">
        <v>8318</v>
      </c>
      <c r="S3922" s="11">
        <f t="shared" si="246"/>
        <v>42657.38726851852</v>
      </c>
      <c r="T3922" s="11">
        <f t="shared" si="247"/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6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7">
        <f t="shared" si="244"/>
        <v>0</v>
      </c>
      <c r="P3923" s="9" t="e">
        <f t="shared" si="245"/>
        <v>#DIV/0!</v>
      </c>
      <c r="Q3923" t="s">
        <v>8317</v>
      </c>
      <c r="R3923" t="s">
        <v>8318</v>
      </c>
      <c r="S3923" s="11">
        <f t="shared" si="246"/>
        <v>41926.542303240742</v>
      </c>
      <c r="T3923" s="11">
        <f t="shared" si="247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6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7">
        <f t="shared" si="244"/>
        <v>8.1333333333333327E-2</v>
      </c>
      <c r="P3924" s="9">
        <f t="shared" si="245"/>
        <v>10.166666666666666</v>
      </c>
      <c r="Q3924" t="s">
        <v>8317</v>
      </c>
      <c r="R3924" t="s">
        <v>8318</v>
      </c>
      <c r="S3924" s="11">
        <f t="shared" si="246"/>
        <v>42020.768634259264</v>
      </c>
      <c r="T3924" s="11">
        <f t="shared" si="247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6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7">
        <f t="shared" si="244"/>
        <v>0.12034782608695652</v>
      </c>
      <c r="P3925" s="9">
        <f t="shared" si="245"/>
        <v>81.411764705882348</v>
      </c>
      <c r="Q3925" t="s">
        <v>8317</v>
      </c>
      <c r="R3925" t="s">
        <v>8318</v>
      </c>
      <c r="S3925" s="11">
        <f t="shared" si="246"/>
        <v>42075.979988425926</v>
      </c>
      <c r="T3925" s="11">
        <f t="shared" si="247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7">
        <f t="shared" si="244"/>
        <v>0.15266666666666667</v>
      </c>
      <c r="P3926" s="9">
        <f t="shared" si="245"/>
        <v>57.25</v>
      </c>
      <c r="Q3926" t="s">
        <v>8317</v>
      </c>
      <c r="R3926" t="s">
        <v>8318</v>
      </c>
      <c r="S3926" s="11">
        <f t="shared" si="246"/>
        <v>41786.959745370368</v>
      </c>
      <c r="T3926" s="11">
        <f t="shared" si="247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6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7">
        <f t="shared" si="244"/>
        <v>0.1</v>
      </c>
      <c r="P3927" s="9">
        <f t="shared" si="245"/>
        <v>5</v>
      </c>
      <c r="Q3927" t="s">
        <v>8317</v>
      </c>
      <c r="R3927" t="s">
        <v>8318</v>
      </c>
      <c r="S3927" s="11">
        <f t="shared" si="246"/>
        <v>41820.870821759258</v>
      </c>
      <c r="T3927" s="11">
        <f t="shared" si="247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6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7">
        <f t="shared" si="244"/>
        <v>3.0000000000000001E-3</v>
      </c>
      <c r="P3928" s="9">
        <f t="shared" si="245"/>
        <v>15</v>
      </c>
      <c r="Q3928" t="s">
        <v>8317</v>
      </c>
      <c r="R3928" t="s">
        <v>8318</v>
      </c>
      <c r="S3928" s="11">
        <f t="shared" si="246"/>
        <v>41970.085046296299</v>
      </c>
      <c r="T3928" s="11">
        <f t="shared" si="247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6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7">
        <f t="shared" si="244"/>
        <v>0.01</v>
      </c>
      <c r="P3929" s="9">
        <f t="shared" si="245"/>
        <v>12.5</v>
      </c>
      <c r="Q3929" t="s">
        <v>8317</v>
      </c>
      <c r="R3929" t="s">
        <v>8318</v>
      </c>
      <c r="S3929" s="11">
        <f t="shared" si="246"/>
        <v>41830.267407407409</v>
      </c>
      <c r="T3929" s="11">
        <f t="shared" si="247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6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7">
        <f t="shared" si="244"/>
        <v>0.13020000000000001</v>
      </c>
      <c r="P3930" s="9">
        <f t="shared" si="245"/>
        <v>93</v>
      </c>
      <c r="Q3930" t="s">
        <v>8317</v>
      </c>
      <c r="R3930" t="s">
        <v>8318</v>
      </c>
      <c r="S3930" s="11">
        <f t="shared" si="246"/>
        <v>42265.683182870373</v>
      </c>
      <c r="T3930" s="11">
        <f t="shared" si="247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6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7">
        <f t="shared" si="244"/>
        <v>2.265E-2</v>
      </c>
      <c r="P3931" s="9">
        <f t="shared" si="245"/>
        <v>32.357142857142854</v>
      </c>
      <c r="Q3931" t="s">
        <v>8317</v>
      </c>
      <c r="R3931" t="s">
        <v>8318</v>
      </c>
      <c r="S3931" s="11">
        <f t="shared" si="246"/>
        <v>42601.827141203699</v>
      </c>
      <c r="T3931" s="11">
        <f t="shared" si="247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6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7">
        <f t="shared" si="244"/>
        <v>0</v>
      </c>
      <c r="P3932" s="9" t="e">
        <f t="shared" si="245"/>
        <v>#DIV/0!</v>
      </c>
      <c r="Q3932" t="s">
        <v>8317</v>
      </c>
      <c r="R3932" t="s">
        <v>8318</v>
      </c>
      <c r="S3932" s="11">
        <f t="shared" si="246"/>
        <v>42433.338749999995</v>
      </c>
      <c r="T3932" s="11">
        <f t="shared" si="247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6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7">
        <f t="shared" si="244"/>
        <v>0</v>
      </c>
      <c r="P3933" s="9" t="e">
        <f t="shared" si="245"/>
        <v>#DIV/0!</v>
      </c>
      <c r="Q3933" t="s">
        <v>8317</v>
      </c>
      <c r="R3933" t="s">
        <v>8318</v>
      </c>
      <c r="S3933" s="11">
        <f t="shared" si="246"/>
        <v>42228.151701388888</v>
      </c>
      <c r="T3933" s="11">
        <f t="shared" si="247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6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7">
        <f t="shared" si="244"/>
        <v>8.3333333333333331E-5</v>
      </c>
      <c r="P3934" s="9">
        <f t="shared" si="245"/>
        <v>1</v>
      </c>
      <c r="Q3934" t="s">
        <v>8317</v>
      </c>
      <c r="R3934" t="s">
        <v>8318</v>
      </c>
      <c r="S3934" s="11">
        <f t="shared" si="246"/>
        <v>42415.168564814812</v>
      </c>
      <c r="T3934" s="11">
        <f t="shared" si="247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6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7">
        <f t="shared" si="244"/>
        <v>0.15742857142857142</v>
      </c>
      <c r="P3935" s="9">
        <f t="shared" si="245"/>
        <v>91.833333333333329</v>
      </c>
      <c r="Q3935" t="s">
        <v>8317</v>
      </c>
      <c r="R3935" t="s">
        <v>8318</v>
      </c>
      <c r="S3935" s="11">
        <f t="shared" si="246"/>
        <v>42538.968310185184</v>
      </c>
      <c r="T3935" s="11">
        <f t="shared" si="247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7">
        <f t="shared" si="244"/>
        <v>0.11</v>
      </c>
      <c r="P3936" s="9">
        <f t="shared" si="245"/>
        <v>45.833333333333336</v>
      </c>
      <c r="Q3936" t="s">
        <v>8317</v>
      </c>
      <c r="R3936" t="s">
        <v>8318</v>
      </c>
      <c r="S3936" s="11">
        <f t="shared" si="246"/>
        <v>42233.671747685185</v>
      </c>
      <c r="T3936" s="11">
        <f t="shared" si="247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6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7">
        <f t="shared" si="244"/>
        <v>0.43833333333333335</v>
      </c>
      <c r="P3937" s="9">
        <f t="shared" si="245"/>
        <v>57.173913043478258</v>
      </c>
      <c r="Q3937" t="s">
        <v>8317</v>
      </c>
      <c r="R3937" t="s">
        <v>8318</v>
      </c>
      <c r="S3937" s="11">
        <f t="shared" si="246"/>
        <v>42221.656782407401</v>
      </c>
      <c r="T3937" s="11">
        <f t="shared" si="247"/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6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7">
        <f t="shared" si="244"/>
        <v>0</v>
      </c>
      <c r="P3938" s="9" t="e">
        <f t="shared" si="245"/>
        <v>#DIV/0!</v>
      </c>
      <c r="Q3938" t="s">
        <v>8317</v>
      </c>
      <c r="R3938" t="s">
        <v>8318</v>
      </c>
      <c r="S3938" s="11">
        <f t="shared" si="246"/>
        <v>42675.262962962966</v>
      </c>
      <c r="T3938" s="11">
        <f t="shared" si="247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6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7">
        <f t="shared" si="244"/>
        <v>0.86135181975736563</v>
      </c>
      <c r="P3939" s="9">
        <f t="shared" si="245"/>
        <v>248.5</v>
      </c>
      <c r="Q3939" t="s">
        <v>8317</v>
      </c>
      <c r="R3939" t="s">
        <v>8318</v>
      </c>
      <c r="S3939" s="11">
        <f t="shared" si="246"/>
        <v>42534.631481481483</v>
      </c>
      <c r="T3939" s="11">
        <f t="shared" si="247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6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7">
        <f t="shared" si="244"/>
        <v>0.12196620583717357</v>
      </c>
      <c r="P3940" s="9">
        <f t="shared" si="245"/>
        <v>79.400000000000006</v>
      </c>
      <c r="Q3940" t="s">
        <v>8317</v>
      </c>
      <c r="R3940" t="s">
        <v>8318</v>
      </c>
      <c r="S3940" s="11">
        <f t="shared" si="246"/>
        <v>42151.905717592599</v>
      </c>
      <c r="T3940" s="11">
        <f t="shared" si="247"/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6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7">
        <f t="shared" si="244"/>
        <v>1E-3</v>
      </c>
      <c r="P3941" s="9">
        <f t="shared" si="245"/>
        <v>5</v>
      </c>
      <c r="Q3941" t="s">
        <v>8317</v>
      </c>
      <c r="R3941" t="s">
        <v>8318</v>
      </c>
      <c r="S3941" s="11">
        <f t="shared" si="246"/>
        <v>41915.400219907409</v>
      </c>
      <c r="T3941" s="11">
        <f t="shared" si="247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6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7">
        <f t="shared" si="244"/>
        <v>2.2000000000000001E-3</v>
      </c>
      <c r="P3942" s="9">
        <f t="shared" si="245"/>
        <v>5.5</v>
      </c>
      <c r="Q3942" t="s">
        <v>8317</v>
      </c>
      <c r="R3942" t="s">
        <v>8318</v>
      </c>
      <c r="S3942" s="11">
        <f t="shared" si="246"/>
        <v>41961.492488425924</v>
      </c>
      <c r="T3942" s="11">
        <f t="shared" si="247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6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7">
        <f t="shared" si="244"/>
        <v>9.0909090909090905E-3</v>
      </c>
      <c r="P3943" s="9">
        <f t="shared" si="245"/>
        <v>25</v>
      </c>
      <c r="Q3943" t="s">
        <v>8317</v>
      </c>
      <c r="R3943" t="s">
        <v>8318</v>
      </c>
      <c r="S3943" s="11">
        <f t="shared" si="246"/>
        <v>41940.587233796294</v>
      </c>
      <c r="T3943" s="11">
        <f t="shared" si="247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6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7">
        <f t="shared" si="244"/>
        <v>0</v>
      </c>
      <c r="P3944" s="9" t="e">
        <f t="shared" si="245"/>
        <v>#DIV/0!</v>
      </c>
      <c r="Q3944" t="s">
        <v>8317</v>
      </c>
      <c r="R3944" t="s">
        <v>8318</v>
      </c>
      <c r="S3944" s="11">
        <f t="shared" si="246"/>
        <v>42111.904097222221</v>
      </c>
      <c r="T3944" s="11">
        <f t="shared" si="247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6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7">
        <f t="shared" si="244"/>
        <v>0.35639999999999999</v>
      </c>
      <c r="P3945" s="9">
        <f t="shared" si="245"/>
        <v>137.07692307692307</v>
      </c>
      <c r="Q3945" t="s">
        <v>8317</v>
      </c>
      <c r="R3945" t="s">
        <v>8318</v>
      </c>
      <c r="S3945" s="11">
        <f t="shared" si="246"/>
        <v>42279.778564814813</v>
      </c>
      <c r="T3945" s="11">
        <f t="shared" si="247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7">
        <f t="shared" si="244"/>
        <v>0</v>
      </c>
      <c r="P3946" s="9" t="e">
        <f t="shared" si="245"/>
        <v>#DIV/0!</v>
      </c>
      <c r="Q3946" t="s">
        <v>8317</v>
      </c>
      <c r="R3946" t="s">
        <v>8318</v>
      </c>
      <c r="S3946" s="11">
        <f t="shared" si="246"/>
        <v>42213.662905092591</v>
      </c>
      <c r="T3946" s="11">
        <f t="shared" si="247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6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7">
        <f t="shared" si="244"/>
        <v>2.5000000000000001E-3</v>
      </c>
      <c r="P3947" s="9">
        <f t="shared" si="245"/>
        <v>5</v>
      </c>
      <c r="Q3947" t="s">
        <v>8317</v>
      </c>
      <c r="R3947" t="s">
        <v>8318</v>
      </c>
      <c r="S3947" s="11">
        <f t="shared" si="246"/>
        <v>42109.801712962959</v>
      </c>
      <c r="T3947" s="11">
        <f t="shared" si="247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6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7">
        <f t="shared" si="244"/>
        <v>3.2500000000000001E-2</v>
      </c>
      <c r="P3948" s="9">
        <f t="shared" si="245"/>
        <v>39</v>
      </c>
      <c r="Q3948" t="s">
        <v>8317</v>
      </c>
      <c r="R3948" t="s">
        <v>8318</v>
      </c>
      <c r="S3948" s="11">
        <f t="shared" si="246"/>
        <v>42031.833587962959</v>
      </c>
      <c r="T3948" s="11">
        <f t="shared" si="247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6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7">
        <f t="shared" si="244"/>
        <v>3.3666666666666664E-2</v>
      </c>
      <c r="P3949" s="9">
        <f t="shared" si="245"/>
        <v>50.5</v>
      </c>
      <c r="Q3949" t="s">
        <v>8317</v>
      </c>
      <c r="R3949" t="s">
        <v>8318</v>
      </c>
      <c r="S3949" s="11">
        <f t="shared" si="246"/>
        <v>42615.142870370371</v>
      </c>
      <c r="T3949" s="11">
        <f t="shared" si="247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6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7">
        <f t="shared" si="244"/>
        <v>0</v>
      </c>
      <c r="P3950" s="9" t="e">
        <f t="shared" si="245"/>
        <v>#DIV/0!</v>
      </c>
      <c r="Q3950" t="s">
        <v>8317</v>
      </c>
      <c r="R3950" t="s">
        <v>8318</v>
      </c>
      <c r="S3950" s="11">
        <f t="shared" si="246"/>
        <v>41829.325497685182</v>
      </c>
      <c r="T3950" s="11">
        <f t="shared" si="247"/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6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7">
        <f t="shared" si="244"/>
        <v>0.15770000000000001</v>
      </c>
      <c r="P3951" s="9">
        <f t="shared" si="245"/>
        <v>49.28125</v>
      </c>
      <c r="Q3951" t="s">
        <v>8317</v>
      </c>
      <c r="R3951" t="s">
        <v>8318</v>
      </c>
      <c r="S3951" s="11">
        <f t="shared" si="246"/>
        <v>42016.120613425926</v>
      </c>
      <c r="T3951" s="11">
        <f t="shared" si="247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6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7">
        <f t="shared" si="244"/>
        <v>6.2500000000000003E-3</v>
      </c>
      <c r="P3952" s="9">
        <f t="shared" si="245"/>
        <v>25</v>
      </c>
      <c r="Q3952" t="s">
        <v>8317</v>
      </c>
      <c r="R3952" t="s">
        <v>8318</v>
      </c>
      <c r="S3952" s="11">
        <f t="shared" si="246"/>
        <v>42439.702314814815</v>
      </c>
      <c r="T3952" s="11">
        <f t="shared" si="247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6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7">
        <f t="shared" si="244"/>
        <v>5.0000000000000004E-6</v>
      </c>
      <c r="P3953" s="9">
        <f t="shared" si="245"/>
        <v>1</v>
      </c>
      <c r="Q3953" t="s">
        <v>8317</v>
      </c>
      <c r="R3953" t="s">
        <v>8318</v>
      </c>
      <c r="S3953" s="11">
        <f t="shared" si="246"/>
        <v>42433.825717592597</v>
      </c>
      <c r="T3953" s="11">
        <f t="shared" si="247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6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7">
        <f t="shared" si="244"/>
        <v>9.6153846153846159E-4</v>
      </c>
      <c r="P3954" s="9">
        <f t="shared" si="245"/>
        <v>25</v>
      </c>
      <c r="Q3954" t="s">
        <v>8317</v>
      </c>
      <c r="R3954" t="s">
        <v>8318</v>
      </c>
      <c r="S3954" s="11">
        <f t="shared" si="246"/>
        <v>42243.790393518517</v>
      </c>
      <c r="T3954" s="11">
        <f t="shared" si="247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6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7">
        <f t="shared" si="244"/>
        <v>0</v>
      </c>
      <c r="P3955" s="9" t="e">
        <f t="shared" si="245"/>
        <v>#DIV/0!</v>
      </c>
      <c r="Q3955" t="s">
        <v>8317</v>
      </c>
      <c r="R3955" t="s">
        <v>8318</v>
      </c>
      <c r="S3955" s="11">
        <f t="shared" si="246"/>
        <v>42550.048449074078</v>
      </c>
      <c r="T3955" s="11">
        <f t="shared" si="247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7">
        <f t="shared" si="244"/>
        <v>0</v>
      </c>
      <c r="P3956" s="9" t="e">
        <f t="shared" si="245"/>
        <v>#DIV/0!</v>
      </c>
      <c r="Q3956" t="s">
        <v>8317</v>
      </c>
      <c r="R3956" t="s">
        <v>8318</v>
      </c>
      <c r="S3956" s="11">
        <f t="shared" si="246"/>
        <v>41774.651203703703</v>
      </c>
      <c r="T3956" s="11">
        <f t="shared" si="247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6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7">
        <f t="shared" si="244"/>
        <v>0.24285714285714285</v>
      </c>
      <c r="P3957" s="9">
        <f t="shared" si="245"/>
        <v>53.125</v>
      </c>
      <c r="Q3957" t="s">
        <v>8317</v>
      </c>
      <c r="R3957" t="s">
        <v>8318</v>
      </c>
      <c r="S3957" s="11">
        <f t="shared" si="246"/>
        <v>42306.848854166667</v>
      </c>
      <c r="T3957" s="11">
        <f t="shared" si="247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6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7">
        <f t="shared" si="244"/>
        <v>0</v>
      </c>
      <c r="P3958" s="9" t="e">
        <f t="shared" si="245"/>
        <v>#DIV/0!</v>
      </c>
      <c r="Q3958" t="s">
        <v>8317</v>
      </c>
      <c r="R3958" t="s">
        <v>8318</v>
      </c>
      <c r="S3958" s="11">
        <f t="shared" si="246"/>
        <v>42457.932025462964</v>
      </c>
      <c r="T3958" s="11">
        <f t="shared" si="247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6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7">
        <f t="shared" si="244"/>
        <v>2.5000000000000001E-4</v>
      </c>
      <c r="P3959" s="9">
        <f t="shared" si="245"/>
        <v>7</v>
      </c>
      <c r="Q3959" t="s">
        <v>8317</v>
      </c>
      <c r="R3959" t="s">
        <v>8318</v>
      </c>
      <c r="S3959" s="11">
        <f t="shared" si="246"/>
        <v>42513.976319444439</v>
      </c>
      <c r="T3959" s="11">
        <f t="shared" si="247"/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6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7">
        <f t="shared" si="244"/>
        <v>0.32050000000000001</v>
      </c>
      <c r="P3960" s="9">
        <f t="shared" si="245"/>
        <v>40.0625</v>
      </c>
      <c r="Q3960" t="s">
        <v>8317</v>
      </c>
      <c r="R3960" t="s">
        <v>8318</v>
      </c>
      <c r="S3960" s="11">
        <f t="shared" si="246"/>
        <v>41816.950370370374</v>
      </c>
      <c r="T3960" s="11">
        <f t="shared" si="247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6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7">
        <f t="shared" si="244"/>
        <v>0.24333333333333335</v>
      </c>
      <c r="P3961" s="9">
        <f t="shared" si="245"/>
        <v>24.333333333333332</v>
      </c>
      <c r="Q3961" t="s">
        <v>8317</v>
      </c>
      <c r="R3961" t="s">
        <v>8318</v>
      </c>
      <c r="S3961" s="11">
        <f t="shared" si="246"/>
        <v>41880.788842592592</v>
      </c>
      <c r="T3961" s="11">
        <f t="shared" si="247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6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7">
        <f t="shared" si="244"/>
        <v>1.4999999999999999E-2</v>
      </c>
      <c r="P3962" s="9">
        <f t="shared" si="245"/>
        <v>11.25</v>
      </c>
      <c r="Q3962" t="s">
        <v>8317</v>
      </c>
      <c r="R3962" t="s">
        <v>8318</v>
      </c>
      <c r="S3962" s="11">
        <f t="shared" si="246"/>
        <v>42342.845555555556</v>
      </c>
      <c r="T3962" s="11">
        <f t="shared" si="247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6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7">
        <f t="shared" si="244"/>
        <v>4.1999999999999997E-3</v>
      </c>
      <c r="P3963" s="9">
        <f t="shared" si="245"/>
        <v>10.5</v>
      </c>
      <c r="Q3963" t="s">
        <v>8317</v>
      </c>
      <c r="R3963" t="s">
        <v>8318</v>
      </c>
      <c r="S3963" s="11">
        <f t="shared" si="246"/>
        <v>41745.891319444447</v>
      </c>
      <c r="T3963" s="11">
        <f t="shared" si="247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6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7">
        <f t="shared" si="244"/>
        <v>3.214285714285714E-2</v>
      </c>
      <c r="P3964" s="9">
        <f t="shared" si="245"/>
        <v>15</v>
      </c>
      <c r="Q3964" t="s">
        <v>8317</v>
      </c>
      <c r="R3964" t="s">
        <v>8318</v>
      </c>
      <c r="S3964" s="11">
        <f t="shared" si="246"/>
        <v>42311.621458333335</v>
      </c>
      <c r="T3964" s="11">
        <f t="shared" si="247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6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7">
        <f t="shared" si="244"/>
        <v>0</v>
      </c>
      <c r="P3965" s="9" t="e">
        <f t="shared" si="245"/>
        <v>#DIV/0!</v>
      </c>
      <c r="Q3965" t="s">
        <v>8317</v>
      </c>
      <c r="R3965" t="s">
        <v>8318</v>
      </c>
      <c r="S3965" s="11">
        <f t="shared" si="246"/>
        <v>42296.154131944444</v>
      </c>
      <c r="T3965" s="11">
        <f t="shared" si="247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7">
        <f t="shared" si="244"/>
        <v>6.3E-2</v>
      </c>
      <c r="P3966" s="9">
        <f t="shared" si="245"/>
        <v>42</v>
      </c>
      <c r="Q3966" t="s">
        <v>8317</v>
      </c>
      <c r="R3966" t="s">
        <v>8318</v>
      </c>
      <c r="S3966" s="11">
        <f t="shared" si="246"/>
        <v>42053.722060185188</v>
      </c>
      <c r="T3966" s="11">
        <f t="shared" si="247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6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7">
        <f t="shared" si="244"/>
        <v>0.14249999999999999</v>
      </c>
      <c r="P3967" s="9">
        <f t="shared" si="245"/>
        <v>71.25</v>
      </c>
      <c r="Q3967" t="s">
        <v>8317</v>
      </c>
      <c r="R3967" t="s">
        <v>8318</v>
      </c>
      <c r="S3967" s="11">
        <f t="shared" si="246"/>
        <v>42414.235879629632</v>
      </c>
      <c r="T3967" s="11">
        <f t="shared" si="247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6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7">
        <f t="shared" si="244"/>
        <v>6.0000000000000001E-3</v>
      </c>
      <c r="P3968" s="9">
        <f t="shared" si="245"/>
        <v>22.5</v>
      </c>
      <c r="Q3968" t="s">
        <v>8317</v>
      </c>
      <c r="R3968" t="s">
        <v>8318</v>
      </c>
      <c r="S3968" s="11">
        <f t="shared" si="246"/>
        <v>41801.711550925924</v>
      </c>
      <c r="T3968" s="11">
        <f t="shared" si="247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6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7">
        <f t="shared" si="244"/>
        <v>0.2411764705882353</v>
      </c>
      <c r="P3969" s="9">
        <f t="shared" si="245"/>
        <v>41</v>
      </c>
      <c r="Q3969" t="s">
        <v>8317</v>
      </c>
      <c r="R3969" t="s">
        <v>8318</v>
      </c>
      <c r="S3969" s="11">
        <f t="shared" si="246"/>
        <v>42770.290590277778</v>
      </c>
      <c r="T3969" s="11">
        <f t="shared" si="247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6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7">
        <f t="shared" si="244"/>
        <v>0.10539999999999999</v>
      </c>
      <c r="P3970" s="9">
        <f t="shared" si="245"/>
        <v>47.909090909090907</v>
      </c>
      <c r="Q3970" t="s">
        <v>8317</v>
      </c>
      <c r="R3970" t="s">
        <v>8318</v>
      </c>
      <c r="S3970" s="11">
        <f t="shared" si="246"/>
        <v>42452.815659722226</v>
      </c>
      <c r="T3970" s="11">
        <f t="shared" si="247"/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6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7">
        <f t="shared" ref="O3971:O4034" si="248">E3971/D3971</f>
        <v>7.4690265486725665E-2</v>
      </c>
      <c r="P3971" s="9">
        <f t="shared" ref="P3971:P4034" si="249">E3971/L3971</f>
        <v>35.166666666666664</v>
      </c>
      <c r="Q3971" t="s">
        <v>8317</v>
      </c>
      <c r="R3971" t="s">
        <v>8318</v>
      </c>
      <c r="S3971" s="11">
        <f t="shared" ref="S3971:S4034" si="250">(((J3971/60)/60)/24)+DATE(1970,1,1)</f>
        <v>42601.854699074072</v>
      </c>
      <c r="T3971" s="11">
        <f t="shared" ref="T3971:T4034" si="251">(((I3971/60)/60)/24)+DATE(1970,1,1)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6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7">
        <f t="shared" si="248"/>
        <v>7.3333333333333334E-4</v>
      </c>
      <c r="P3972" s="9">
        <f t="shared" si="249"/>
        <v>5.5</v>
      </c>
      <c r="Q3972" t="s">
        <v>8317</v>
      </c>
      <c r="R3972" t="s">
        <v>8318</v>
      </c>
      <c r="S3972" s="11">
        <f t="shared" si="250"/>
        <v>42447.863553240735</v>
      </c>
      <c r="T3972" s="11">
        <f t="shared" si="251"/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6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7">
        <f t="shared" si="248"/>
        <v>9.7142857142857135E-3</v>
      </c>
      <c r="P3973" s="9">
        <f t="shared" si="249"/>
        <v>22.666666666666668</v>
      </c>
      <c r="Q3973" t="s">
        <v>8317</v>
      </c>
      <c r="R3973" t="s">
        <v>8318</v>
      </c>
      <c r="S3973" s="11">
        <f t="shared" si="250"/>
        <v>41811.536180555559</v>
      </c>
      <c r="T3973" s="11">
        <f t="shared" si="251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6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7">
        <f t="shared" si="248"/>
        <v>0.21099999999999999</v>
      </c>
      <c r="P3974" s="9">
        <f t="shared" si="249"/>
        <v>26.375</v>
      </c>
      <c r="Q3974" t="s">
        <v>8317</v>
      </c>
      <c r="R3974" t="s">
        <v>8318</v>
      </c>
      <c r="S3974" s="11">
        <f t="shared" si="250"/>
        <v>41981.067523148144</v>
      </c>
      <c r="T3974" s="11">
        <f t="shared" si="251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6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7">
        <f t="shared" si="248"/>
        <v>0.78100000000000003</v>
      </c>
      <c r="P3975" s="9">
        <f t="shared" si="249"/>
        <v>105.54054054054055</v>
      </c>
      <c r="Q3975" t="s">
        <v>8317</v>
      </c>
      <c r="R3975" t="s">
        <v>8318</v>
      </c>
      <c r="S3975" s="11">
        <f t="shared" si="250"/>
        <v>42469.68414351852</v>
      </c>
      <c r="T3975" s="11">
        <f t="shared" si="251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7">
        <f t="shared" si="248"/>
        <v>0.32</v>
      </c>
      <c r="P3976" s="9">
        <f t="shared" si="249"/>
        <v>29.09090909090909</v>
      </c>
      <c r="Q3976" t="s">
        <v>8317</v>
      </c>
      <c r="R3976" t="s">
        <v>8318</v>
      </c>
      <c r="S3976" s="11">
        <f t="shared" si="250"/>
        <v>42493.546851851846</v>
      </c>
      <c r="T3976" s="11">
        <f t="shared" si="251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6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7">
        <f t="shared" si="248"/>
        <v>0</v>
      </c>
      <c r="P3977" s="9" t="e">
        <f t="shared" si="249"/>
        <v>#DIV/0!</v>
      </c>
      <c r="Q3977" t="s">
        <v>8317</v>
      </c>
      <c r="R3977" t="s">
        <v>8318</v>
      </c>
      <c r="S3977" s="11">
        <f t="shared" si="250"/>
        <v>42534.866875</v>
      </c>
      <c r="T3977" s="11">
        <f t="shared" si="251"/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6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7">
        <f t="shared" si="248"/>
        <v>0.47692307692307695</v>
      </c>
      <c r="P3978" s="9">
        <f t="shared" si="249"/>
        <v>62</v>
      </c>
      <c r="Q3978" t="s">
        <v>8317</v>
      </c>
      <c r="R3978" t="s">
        <v>8318</v>
      </c>
      <c r="S3978" s="11">
        <f t="shared" si="250"/>
        <v>41830.858344907407</v>
      </c>
      <c r="T3978" s="11">
        <f t="shared" si="251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6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7">
        <f t="shared" si="248"/>
        <v>1.4500000000000001E-2</v>
      </c>
      <c r="P3979" s="9">
        <f t="shared" si="249"/>
        <v>217.5</v>
      </c>
      <c r="Q3979" t="s">
        <v>8317</v>
      </c>
      <c r="R3979" t="s">
        <v>8318</v>
      </c>
      <c r="S3979" s="11">
        <f t="shared" si="250"/>
        <v>42543.788564814815</v>
      </c>
      <c r="T3979" s="11">
        <f t="shared" si="251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6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7">
        <f t="shared" si="248"/>
        <v>0.107</v>
      </c>
      <c r="P3980" s="9">
        <f t="shared" si="249"/>
        <v>26.75</v>
      </c>
      <c r="Q3980" t="s">
        <v>8317</v>
      </c>
      <c r="R3980" t="s">
        <v>8318</v>
      </c>
      <c r="S3980" s="11">
        <f t="shared" si="250"/>
        <v>41975.642974537041</v>
      </c>
      <c r="T3980" s="11">
        <f t="shared" si="251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6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7">
        <f t="shared" si="248"/>
        <v>1.8333333333333333E-2</v>
      </c>
      <c r="P3981" s="9">
        <f t="shared" si="249"/>
        <v>18.333333333333332</v>
      </c>
      <c r="Q3981" t="s">
        <v>8317</v>
      </c>
      <c r="R3981" t="s">
        <v>8318</v>
      </c>
      <c r="S3981" s="11">
        <f t="shared" si="250"/>
        <v>42069.903437500005</v>
      </c>
      <c r="T3981" s="11">
        <f t="shared" si="251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6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7">
        <f t="shared" si="248"/>
        <v>0.18</v>
      </c>
      <c r="P3982" s="9">
        <f t="shared" si="249"/>
        <v>64.285714285714292</v>
      </c>
      <c r="Q3982" t="s">
        <v>8317</v>
      </c>
      <c r="R3982" t="s">
        <v>8318</v>
      </c>
      <c r="S3982" s="11">
        <f t="shared" si="250"/>
        <v>41795.598923611113</v>
      </c>
      <c r="T3982" s="11">
        <f t="shared" si="251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6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7">
        <f t="shared" si="248"/>
        <v>4.0833333333333333E-2</v>
      </c>
      <c r="P3983" s="9">
        <f t="shared" si="249"/>
        <v>175</v>
      </c>
      <c r="Q3983" t="s">
        <v>8317</v>
      </c>
      <c r="R3983" t="s">
        <v>8318</v>
      </c>
      <c r="S3983" s="11">
        <f t="shared" si="250"/>
        <v>42508.179965277777</v>
      </c>
      <c r="T3983" s="11">
        <f t="shared" si="251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6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7">
        <f t="shared" si="248"/>
        <v>0.2</v>
      </c>
      <c r="P3984" s="9">
        <f t="shared" si="249"/>
        <v>34</v>
      </c>
      <c r="Q3984" t="s">
        <v>8317</v>
      </c>
      <c r="R3984" t="s">
        <v>8318</v>
      </c>
      <c r="S3984" s="11">
        <f t="shared" si="250"/>
        <v>42132.809953703705</v>
      </c>
      <c r="T3984" s="11">
        <f t="shared" si="251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6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7">
        <f t="shared" si="248"/>
        <v>0.34802513464991025</v>
      </c>
      <c r="P3985" s="9">
        <f t="shared" si="249"/>
        <v>84.282608695652172</v>
      </c>
      <c r="Q3985" t="s">
        <v>8317</v>
      </c>
      <c r="R3985" t="s">
        <v>8318</v>
      </c>
      <c r="S3985" s="11">
        <f t="shared" si="250"/>
        <v>41747.86986111111</v>
      </c>
      <c r="T3985" s="11">
        <f t="shared" si="251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7">
        <f t="shared" si="248"/>
        <v>6.3333333333333339E-2</v>
      </c>
      <c r="P3986" s="9">
        <f t="shared" si="249"/>
        <v>9.5</v>
      </c>
      <c r="Q3986" t="s">
        <v>8317</v>
      </c>
      <c r="R3986" t="s">
        <v>8318</v>
      </c>
      <c r="S3986" s="11">
        <f t="shared" si="250"/>
        <v>41920.963472222218</v>
      </c>
      <c r="T3986" s="11">
        <f t="shared" si="251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6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7">
        <f t="shared" si="248"/>
        <v>0.32050000000000001</v>
      </c>
      <c r="P3987" s="9">
        <f t="shared" si="249"/>
        <v>33.736842105263158</v>
      </c>
      <c r="Q3987" t="s">
        <v>8317</v>
      </c>
      <c r="R3987" t="s">
        <v>8318</v>
      </c>
      <c r="S3987" s="11">
        <f t="shared" si="250"/>
        <v>42399.707407407404</v>
      </c>
      <c r="T3987" s="11">
        <f t="shared" si="251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6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7">
        <f t="shared" si="248"/>
        <v>9.7600000000000006E-2</v>
      </c>
      <c r="P3988" s="9">
        <f t="shared" si="249"/>
        <v>37.53846153846154</v>
      </c>
      <c r="Q3988" t="s">
        <v>8317</v>
      </c>
      <c r="R3988" t="s">
        <v>8318</v>
      </c>
      <c r="S3988" s="11">
        <f t="shared" si="250"/>
        <v>42467.548541666663</v>
      </c>
      <c r="T3988" s="11">
        <f t="shared" si="251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6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7">
        <f t="shared" si="248"/>
        <v>0.3775</v>
      </c>
      <c r="P3989" s="9">
        <f t="shared" si="249"/>
        <v>11.615384615384615</v>
      </c>
      <c r="Q3989" t="s">
        <v>8317</v>
      </c>
      <c r="R3989" t="s">
        <v>8318</v>
      </c>
      <c r="S3989" s="11">
        <f t="shared" si="250"/>
        <v>41765.92465277778</v>
      </c>
      <c r="T3989" s="11">
        <f t="shared" si="251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6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7">
        <f t="shared" si="248"/>
        <v>2.1333333333333333E-2</v>
      </c>
      <c r="P3990" s="9">
        <f t="shared" si="249"/>
        <v>8</v>
      </c>
      <c r="Q3990" t="s">
        <v>8317</v>
      </c>
      <c r="R3990" t="s">
        <v>8318</v>
      </c>
      <c r="S3990" s="11">
        <f t="shared" si="250"/>
        <v>42230.08116898148</v>
      </c>
      <c r="T3990" s="11">
        <f t="shared" si="251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6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7">
        <f t="shared" si="248"/>
        <v>0</v>
      </c>
      <c r="P3991" s="9" t="e">
        <f t="shared" si="249"/>
        <v>#DIV/0!</v>
      </c>
      <c r="Q3991" t="s">
        <v>8317</v>
      </c>
      <c r="R3991" t="s">
        <v>8318</v>
      </c>
      <c r="S3991" s="11">
        <f t="shared" si="250"/>
        <v>42286.749780092592</v>
      </c>
      <c r="T3991" s="11">
        <f t="shared" si="251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6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7">
        <f t="shared" si="248"/>
        <v>4.1818181818181817E-2</v>
      </c>
      <c r="P3992" s="9">
        <f t="shared" si="249"/>
        <v>23</v>
      </c>
      <c r="Q3992" t="s">
        <v>8317</v>
      </c>
      <c r="R3992" t="s">
        <v>8318</v>
      </c>
      <c r="S3992" s="11">
        <f t="shared" si="250"/>
        <v>42401.672372685185</v>
      </c>
      <c r="T3992" s="11">
        <f t="shared" si="251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6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7">
        <f t="shared" si="248"/>
        <v>0.2</v>
      </c>
      <c r="P3993" s="9">
        <f t="shared" si="249"/>
        <v>100</v>
      </c>
      <c r="Q3993" t="s">
        <v>8317</v>
      </c>
      <c r="R3993" t="s">
        <v>8318</v>
      </c>
      <c r="S3993" s="11">
        <f t="shared" si="250"/>
        <v>42125.644467592589</v>
      </c>
      <c r="T3993" s="11">
        <f t="shared" si="251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6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7">
        <f t="shared" si="248"/>
        <v>5.4100000000000002E-2</v>
      </c>
      <c r="P3994" s="9">
        <f t="shared" si="249"/>
        <v>60.111111111111114</v>
      </c>
      <c r="Q3994" t="s">
        <v>8317</v>
      </c>
      <c r="R3994" t="s">
        <v>8318</v>
      </c>
      <c r="S3994" s="11">
        <f t="shared" si="250"/>
        <v>42289.94049768518</v>
      </c>
      <c r="T3994" s="11">
        <f t="shared" si="251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6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7">
        <f t="shared" si="248"/>
        <v>6.0000000000000002E-5</v>
      </c>
      <c r="P3995" s="9">
        <f t="shared" si="249"/>
        <v>3</v>
      </c>
      <c r="Q3995" t="s">
        <v>8317</v>
      </c>
      <c r="R3995" t="s">
        <v>8318</v>
      </c>
      <c r="S3995" s="11">
        <f t="shared" si="250"/>
        <v>42107.864722222221</v>
      </c>
      <c r="T3995" s="11">
        <f t="shared" si="251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7">
        <f t="shared" si="248"/>
        <v>2.5000000000000001E-3</v>
      </c>
      <c r="P3996" s="9">
        <f t="shared" si="249"/>
        <v>5</v>
      </c>
      <c r="Q3996" t="s">
        <v>8317</v>
      </c>
      <c r="R3996" t="s">
        <v>8318</v>
      </c>
      <c r="S3996" s="11">
        <f t="shared" si="250"/>
        <v>41809.389930555553</v>
      </c>
      <c r="T3996" s="11">
        <f t="shared" si="251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6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7">
        <f t="shared" si="248"/>
        <v>0.35</v>
      </c>
      <c r="P3997" s="9">
        <f t="shared" si="249"/>
        <v>17.5</v>
      </c>
      <c r="Q3997" t="s">
        <v>8317</v>
      </c>
      <c r="R3997" t="s">
        <v>8318</v>
      </c>
      <c r="S3997" s="11">
        <f t="shared" si="250"/>
        <v>42019.683761574073</v>
      </c>
      <c r="T3997" s="11">
        <f t="shared" si="251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6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7">
        <f t="shared" si="248"/>
        <v>0.16566666666666666</v>
      </c>
      <c r="P3998" s="9">
        <f t="shared" si="249"/>
        <v>29.235294117647058</v>
      </c>
      <c r="Q3998" t="s">
        <v>8317</v>
      </c>
      <c r="R3998" t="s">
        <v>8318</v>
      </c>
      <c r="S3998" s="11">
        <f t="shared" si="250"/>
        <v>41950.26694444444</v>
      </c>
      <c r="T3998" s="11">
        <f t="shared" si="251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6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7">
        <f t="shared" si="248"/>
        <v>0</v>
      </c>
      <c r="P3999" s="9" t="e">
        <f t="shared" si="249"/>
        <v>#DIV/0!</v>
      </c>
      <c r="Q3999" t="s">
        <v>8317</v>
      </c>
      <c r="R3999" t="s">
        <v>8318</v>
      </c>
      <c r="S3999" s="11">
        <f t="shared" si="250"/>
        <v>42069.391446759255</v>
      </c>
      <c r="T3999" s="11">
        <f t="shared" si="251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6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7">
        <f t="shared" si="248"/>
        <v>0.57199999999999995</v>
      </c>
      <c r="P4000" s="9">
        <f t="shared" si="249"/>
        <v>59.583333333333336</v>
      </c>
      <c r="Q4000" t="s">
        <v>8317</v>
      </c>
      <c r="R4000" t="s">
        <v>8318</v>
      </c>
      <c r="S4000" s="11">
        <f t="shared" si="250"/>
        <v>42061.963263888887</v>
      </c>
      <c r="T4000" s="11">
        <f t="shared" si="251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6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7">
        <f t="shared" si="248"/>
        <v>0.16514285714285715</v>
      </c>
      <c r="P4001" s="9">
        <f t="shared" si="249"/>
        <v>82.571428571428569</v>
      </c>
      <c r="Q4001" t="s">
        <v>8317</v>
      </c>
      <c r="R4001" t="s">
        <v>8318</v>
      </c>
      <c r="S4001" s="11">
        <f t="shared" si="250"/>
        <v>41842.828680555554</v>
      </c>
      <c r="T4001" s="11">
        <f t="shared" si="251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6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7">
        <f t="shared" si="248"/>
        <v>1.25E-3</v>
      </c>
      <c r="P4002" s="9">
        <f t="shared" si="249"/>
        <v>10</v>
      </c>
      <c r="Q4002" t="s">
        <v>8317</v>
      </c>
      <c r="R4002" t="s">
        <v>8318</v>
      </c>
      <c r="S4002" s="11">
        <f t="shared" si="250"/>
        <v>42437.64534722222</v>
      </c>
      <c r="T4002" s="11">
        <f t="shared" si="251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6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7">
        <f t="shared" si="248"/>
        <v>0.3775</v>
      </c>
      <c r="P4003" s="9">
        <f t="shared" si="249"/>
        <v>32.357142857142854</v>
      </c>
      <c r="Q4003" t="s">
        <v>8317</v>
      </c>
      <c r="R4003" t="s">
        <v>8318</v>
      </c>
      <c r="S4003" s="11">
        <f t="shared" si="250"/>
        <v>42775.964212962965</v>
      </c>
      <c r="T4003" s="11">
        <f t="shared" si="251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6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7">
        <f t="shared" si="248"/>
        <v>1.84E-2</v>
      </c>
      <c r="P4004" s="9">
        <f t="shared" si="249"/>
        <v>5.75</v>
      </c>
      <c r="Q4004" t="s">
        <v>8317</v>
      </c>
      <c r="R4004" t="s">
        <v>8318</v>
      </c>
      <c r="S4004" s="11">
        <f t="shared" si="250"/>
        <v>41879.043530092589</v>
      </c>
      <c r="T4004" s="11">
        <f t="shared" si="251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6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7">
        <f t="shared" si="248"/>
        <v>0.10050000000000001</v>
      </c>
      <c r="P4005" s="9">
        <f t="shared" si="249"/>
        <v>100.5</v>
      </c>
      <c r="Q4005" t="s">
        <v>8317</v>
      </c>
      <c r="R4005" t="s">
        <v>8318</v>
      </c>
      <c r="S4005" s="11">
        <f t="shared" si="250"/>
        <v>42020.587349537032</v>
      </c>
      <c r="T4005" s="11">
        <f t="shared" si="251"/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7">
        <f t="shared" si="248"/>
        <v>2E-3</v>
      </c>
      <c r="P4006" s="9">
        <f t="shared" si="249"/>
        <v>1</v>
      </c>
      <c r="Q4006" t="s">
        <v>8317</v>
      </c>
      <c r="R4006" t="s">
        <v>8318</v>
      </c>
      <c r="S4006" s="11">
        <f t="shared" si="250"/>
        <v>41890.16269675926</v>
      </c>
      <c r="T4006" s="11">
        <f t="shared" si="251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6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7">
        <f t="shared" si="248"/>
        <v>1.3333333333333334E-2</v>
      </c>
      <c r="P4007" s="9">
        <f t="shared" si="249"/>
        <v>20</v>
      </c>
      <c r="Q4007" t="s">
        <v>8317</v>
      </c>
      <c r="R4007" t="s">
        <v>8318</v>
      </c>
      <c r="S4007" s="11">
        <f t="shared" si="250"/>
        <v>41872.807696759257</v>
      </c>
      <c r="T4007" s="11">
        <f t="shared" si="251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6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7">
        <f t="shared" si="248"/>
        <v>6.666666666666667E-5</v>
      </c>
      <c r="P4008" s="9">
        <f t="shared" si="249"/>
        <v>2</v>
      </c>
      <c r="Q4008" t="s">
        <v>8317</v>
      </c>
      <c r="R4008" t="s">
        <v>8318</v>
      </c>
      <c r="S4008" s="11">
        <f t="shared" si="250"/>
        <v>42391.772997685184</v>
      </c>
      <c r="T4008" s="11">
        <f t="shared" si="251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6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7">
        <f t="shared" si="248"/>
        <v>2.5000000000000001E-3</v>
      </c>
      <c r="P4009" s="9">
        <f t="shared" si="249"/>
        <v>5</v>
      </c>
      <c r="Q4009" t="s">
        <v>8317</v>
      </c>
      <c r="R4009" t="s">
        <v>8318</v>
      </c>
      <c r="S4009" s="11">
        <f t="shared" si="250"/>
        <v>41848.772928240738</v>
      </c>
      <c r="T4009" s="11">
        <f t="shared" si="251"/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6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7">
        <f t="shared" si="248"/>
        <v>0.06</v>
      </c>
      <c r="P4010" s="9">
        <f t="shared" si="249"/>
        <v>15</v>
      </c>
      <c r="Q4010" t="s">
        <v>8317</v>
      </c>
      <c r="R4010" t="s">
        <v>8318</v>
      </c>
      <c r="S4010" s="11">
        <f t="shared" si="250"/>
        <v>42177.964201388888</v>
      </c>
      <c r="T4010" s="11">
        <f t="shared" si="251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6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7">
        <f t="shared" si="248"/>
        <v>3.8860103626943004E-2</v>
      </c>
      <c r="P4011" s="9">
        <f t="shared" si="249"/>
        <v>25</v>
      </c>
      <c r="Q4011" t="s">
        <v>8317</v>
      </c>
      <c r="R4011" t="s">
        <v>8318</v>
      </c>
      <c r="S4011" s="11">
        <f t="shared" si="250"/>
        <v>41851.700925925928</v>
      </c>
      <c r="T4011" s="11">
        <f t="shared" si="251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6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7">
        <f t="shared" si="248"/>
        <v>0.24194444444444443</v>
      </c>
      <c r="P4012" s="9">
        <f t="shared" si="249"/>
        <v>45.842105263157897</v>
      </c>
      <c r="Q4012" t="s">
        <v>8317</v>
      </c>
      <c r="R4012" t="s">
        <v>8318</v>
      </c>
      <c r="S4012" s="11">
        <f t="shared" si="250"/>
        <v>41921.770439814813</v>
      </c>
      <c r="T4012" s="11">
        <f t="shared" si="251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6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7">
        <f t="shared" si="248"/>
        <v>7.5999999999999998E-2</v>
      </c>
      <c r="P4013" s="9">
        <f t="shared" si="249"/>
        <v>4.75</v>
      </c>
      <c r="Q4013" t="s">
        <v>8317</v>
      </c>
      <c r="R4013" t="s">
        <v>8318</v>
      </c>
      <c r="S4013" s="11">
        <f t="shared" si="250"/>
        <v>42002.54488425926</v>
      </c>
      <c r="T4013" s="11">
        <f t="shared" si="251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6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7">
        <f t="shared" si="248"/>
        <v>0</v>
      </c>
      <c r="P4014" s="9" t="e">
        <f t="shared" si="249"/>
        <v>#DIV/0!</v>
      </c>
      <c r="Q4014" t="s">
        <v>8317</v>
      </c>
      <c r="R4014" t="s">
        <v>8318</v>
      </c>
      <c r="S4014" s="11">
        <f t="shared" si="250"/>
        <v>42096.544548611113</v>
      </c>
      <c r="T4014" s="11">
        <f t="shared" si="251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6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7">
        <f t="shared" si="248"/>
        <v>1.2999999999999999E-2</v>
      </c>
      <c r="P4015" s="9">
        <f t="shared" si="249"/>
        <v>13</v>
      </c>
      <c r="Q4015" t="s">
        <v>8317</v>
      </c>
      <c r="R4015" t="s">
        <v>8318</v>
      </c>
      <c r="S4015" s="11">
        <f t="shared" si="250"/>
        <v>42021.301192129627</v>
      </c>
      <c r="T4015" s="11">
        <f t="shared" si="251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7">
        <f t="shared" si="248"/>
        <v>0</v>
      </c>
      <c r="P4016" s="9" t="e">
        <f t="shared" si="249"/>
        <v>#DIV/0!</v>
      </c>
      <c r="Q4016" t="s">
        <v>8317</v>
      </c>
      <c r="R4016" t="s">
        <v>8318</v>
      </c>
      <c r="S4016" s="11">
        <f t="shared" si="250"/>
        <v>42419.246168981481</v>
      </c>
      <c r="T4016" s="11">
        <f t="shared" si="251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6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7">
        <f t="shared" si="248"/>
        <v>1.4285714285714287E-4</v>
      </c>
      <c r="P4017" s="9">
        <f t="shared" si="249"/>
        <v>1</v>
      </c>
      <c r="Q4017" t="s">
        <v>8317</v>
      </c>
      <c r="R4017" t="s">
        <v>8318</v>
      </c>
      <c r="S4017" s="11">
        <f t="shared" si="250"/>
        <v>42174.780821759254</v>
      </c>
      <c r="T4017" s="11">
        <f t="shared" si="251"/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6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7">
        <f t="shared" si="248"/>
        <v>0.14000000000000001</v>
      </c>
      <c r="P4018" s="9">
        <f t="shared" si="249"/>
        <v>10</v>
      </c>
      <c r="Q4018" t="s">
        <v>8317</v>
      </c>
      <c r="R4018" t="s">
        <v>8318</v>
      </c>
      <c r="S4018" s="11">
        <f t="shared" si="250"/>
        <v>41869.872685185182</v>
      </c>
      <c r="T4018" s="11">
        <f t="shared" si="251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6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7">
        <f t="shared" si="248"/>
        <v>1.0500000000000001E-2</v>
      </c>
      <c r="P4019" s="9">
        <f t="shared" si="249"/>
        <v>52.5</v>
      </c>
      <c r="Q4019" t="s">
        <v>8317</v>
      </c>
      <c r="R4019" t="s">
        <v>8318</v>
      </c>
      <c r="S4019" s="11">
        <f t="shared" si="250"/>
        <v>41856.672152777777</v>
      </c>
      <c r="T4019" s="11">
        <f t="shared" si="251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6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7">
        <f t="shared" si="248"/>
        <v>8.666666666666667E-2</v>
      </c>
      <c r="P4020" s="9">
        <f t="shared" si="249"/>
        <v>32.5</v>
      </c>
      <c r="Q4020" t="s">
        <v>8317</v>
      </c>
      <c r="R4020" t="s">
        <v>8318</v>
      </c>
      <c r="S4020" s="11">
        <f t="shared" si="250"/>
        <v>42620.91097222222</v>
      </c>
      <c r="T4020" s="11">
        <f t="shared" si="251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6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7">
        <f t="shared" si="248"/>
        <v>8.2857142857142851E-3</v>
      </c>
      <c r="P4021" s="9">
        <f t="shared" si="249"/>
        <v>7.25</v>
      </c>
      <c r="Q4021" t="s">
        <v>8317</v>
      </c>
      <c r="R4021" t="s">
        <v>8318</v>
      </c>
      <c r="S4021" s="11">
        <f t="shared" si="250"/>
        <v>42417.675879629634</v>
      </c>
      <c r="T4021" s="11">
        <f t="shared" si="251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6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7">
        <f t="shared" si="248"/>
        <v>0.16666666666666666</v>
      </c>
      <c r="P4022" s="9">
        <f t="shared" si="249"/>
        <v>33.333333333333336</v>
      </c>
      <c r="Q4022" t="s">
        <v>8317</v>
      </c>
      <c r="R4022" t="s">
        <v>8318</v>
      </c>
      <c r="S4022" s="11">
        <f t="shared" si="250"/>
        <v>42057.190960648149</v>
      </c>
      <c r="T4022" s="11">
        <f t="shared" si="251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6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7">
        <f t="shared" si="248"/>
        <v>8.3333333333333332E-3</v>
      </c>
      <c r="P4023" s="9">
        <f t="shared" si="249"/>
        <v>62.5</v>
      </c>
      <c r="Q4023" t="s">
        <v>8317</v>
      </c>
      <c r="R4023" t="s">
        <v>8318</v>
      </c>
      <c r="S4023" s="11">
        <f t="shared" si="250"/>
        <v>41878.911550925928</v>
      </c>
      <c r="T4023" s="11">
        <f t="shared" si="251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6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7">
        <f t="shared" si="248"/>
        <v>0.69561111111111107</v>
      </c>
      <c r="P4024" s="9">
        <f t="shared" si="249"/>
        <v>63.558375634517766</v>
      </c>
      <c r="Q4024" t="s">
        <v>8317</v>
      </c>
      <c r="R4024" t="s">
        <v>8318</v>
      </c>
      <c r="S4024" s="11">
        <f t="shared" si="250"/>
        <v>41990.584108796291</v>
      </c>
      <c r="T4024" s="11">
        <f t="shared" si="251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6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7">
        <f t="shared" si="248"/>
        <v>0</v>
      </c>
      <c r="P4025" s="9" t="e">
        <f t="shared" si="249"/>
        <v>#DIV/0!</v>
      </c>
      <c r="Q4025" t="s">
        <v>8317</v>
      </c>
      <c r="R4025" t="s">
        <v>8318</v>
      </c>
      <c r="S4025" s="11">
        <f t="shared" si="250"/>
        <v>42408.999571759254</v>
      </c>
      <c r="T4025" s="11">
        <f t="shared" si="251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7">
        <f t="shared" si="248"/>
        <v>1.2500000000000001E-2</v>
      </c>
      <c r="P4026" s="9">
        <f t="shared" si="249"/>
        <v>10</v>
      </c>
      <c r="Q4026" t="s">
        <v>8317</v>
      </c>
      <c r="R4026" t="s">
        <v>8318</v>
      </c>
      <c r="S4026" s="11">
        <f t="shared" si="250"/>
        <v>42217.670104166667</v>
      </c>
      <c r="T4026" s="11">
        <f t="shared" si="251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6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7">
        <f t="shared" si="248"/>
        <v>0.05</v>
      </c>
      <c r="P4027" s="9">
        <f t="shared" si="249"/>
        <v>62.5</v>
      </c>
      <c r="Q4027" t="s">
        <v>8317</v>
      </c>
      <c r="R4027" t="s">
        <v>8318</v>
      </c>
      <c r="S4027" s="11">
        <f t="shared" si="250"/>
        <v>42151.237685185188</v>
      </c>
      <c r="T4027" s="11">
        <f t="shared" si="251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6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7">
        <f t="shared" si="248"/>
        <v>0</v>
      </c>
      <c r="P4028" s="9" t="e">
        <f t="shared" si="249"/>
        <v>#DIV/0!</v>
      </c>
      <c r="Q4028" t="s">
        <v>8317</v>
      </c>
      <c r="R4028" t="s">
        <v>8318</v>
      </c>
      <c r="S4028" s="11">
        <f t="shared" si="250"/>
        <v>42282.655543981484</v>
      </c>
      <c r="T4028" s="11">
        <f t="shared" si="251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6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7">
        <f t="shared" si="248"/>
        <v>7.166666666666667E-2</v>
      </c>
      <c r="P4029" s="9">
        <f t="shared" si="249"/>
        <v>30.714285714285715</v>
      </c>
      <c r="Q4029" t="s">
        <v>8317</v>
      </c>
      <c r="R4029" t="s">
        <v>8318</v>
      </c>
      <c r="S4029" s="11">
        <f t="shared" si="250"/>
        <v>42768.97084490741</v>
      </c>
      <c r="T4029" s="11">
        <f t="shared" si="251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6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7">
        <f t="shared" si="248"/>
        <v>0.28050000000000003</v>
      </c>
      <c r="P4030" s="9">
        <f t="shared" si="249"/>
        <v>51</v>
      </c>
      <c r="Q4030" t="s">
        <v>8317</v>
      </c>
      <c r="R4030" t="s">
        <v>8318</v>
      </c>
      <c r="S4030" s="11">
        <f t="shared" si="250"/>
        <v>41765.938657407409</v>
      </c>
      <c r="T4030" s="11">
        <f t="shared" si="251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6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7">
        <f t="shared" si="248"/>
        <v>0</v>
      </c>
      <c r="P4031" s="9" t="e">
        <f t="shared" si="249"/>
        <v>#DIV/0!</v>
      </c>
      <c r="Q4031" t="s">
        <v>8317</v>
      </c>
      <c r="R4031" t="s">
        <v>8318</v>
      </c>
      <c r="S4031" s="11">
        <f t="shared" si="250"/>
        <v>42322.025115740747</v>
      </c>
      <c r="T4031" s="11">
        <f t="shared" si="251"/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6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7">
        <f t="shared" si="248"/>
        <v>0.16</v>
      </c>
      <c r="P4032" s="9">
        <f t="shared" si="249"/>
        <v>66.666666666666671</v>
      </c>
      <c r="Q4032" t="s">
        <v>8317</v>
      </c>
      <c r="R4032" t="s">
        <v>8318</v>
      </c>
      <c r="S4032" s="11">
        <f t="shared" si="250"/>
        <v>42374.655081018514</v>
      </c>
      <c r="T4032" s="11">
        <f t="shared" si="251"/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6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7">
        <f t="shared" si="248"/>
        <v>0</v>
      </c>
      <c r="P4033" s="9" t="e">
        <f t="shared" si="249"/>
        <v>#DIV/0!</v>
      </c>
      <c r="Q4033" t="s">
        <v>8317</v>
      </c>
      <c r="R4033" t="s">
        <v>8318</v>
      </c>
      <c r="S4033" s="11">
        <f t="shared" si="250"/>
        <v>41941.585231481484</v>
      </c>
      <c r="T4033" s="11">
        <f t="shared" si="251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6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7">
        <f t="shared" si="248"/>
        <v>6.8287037037037035E-2</v>
      </c>
      <c r="P4034" s="9">
        <f t="shared" si="249"/>
        <v>59</v>
      </c>
      <c r="Q4034" t="s">
        <v>8317</v>
      </c>
      <c r="R4034" t="s">
        <v>8318</v>
      </c>
      <c r="S4034" s="11">
        <f t="shared" si="250"/>
        <v>42293.809212962966</v>
      </c>
      <c r="T4034" s="11">
        <f t="shared" si="251"/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6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7">
        <f t="shared" ref="O4035:O4098" si="252">E4035/D4035</f>
        <v>0.25698702928870293</v>
      </c>
      <c r="P4035" s="9">
        <f t="shared" ref="P4035:P4098" si="253">E4035/L4035</f>
        <v>65.340319148936175</v>
      </c>
      <c r="Q4035" t="s">
        <v>8317</v>
      </c>
      <c r="R4035" t="s">
        <v>8318</v>
      </c>
      <c r="S4035" s="11">
        <f t="shared" ref="S4035:S4098" si="254">(((J4035/60)/60)/24)+DATE(1970,1,1)</f>
        <v>42614.268796296295</v>
      </c>
      <c r="T4035" s="11">
        <f t="shared" ref="T4035:T4098" si="255">(((I4035/60)/60)/24)+DATE(1970,1,1)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7">
        <f t="shared" si="252"/>
        <v>1.4814814814814815E-2</v>
      </c>
      <c r="P4036" s="9">
        <f t="shared" si="253"/>
        <v>100</v>
      </c>
      <c r="Q4036" t="s">
        <v>8317</v>
      </c>
      <c r="R4036" t="s">
        <v>8318</v>
      </c>
      <c r="S4036" s="11">
        <f t="shared" si="254"/>
        <v>42067.947337962964</v>
      </c>
      <c r="T4036" s="11">
        <f t="shared" si="255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6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7">
        <f t="shared" si="252"/>
        <v>0.36849999999999999</v>
      </c>
      <c r="P4037" s="9">
        <f t="shared" si="253"/>
        <v>147.4</v>
      </c>
      <c r="Q4037" t="s">
        <v>8317</v>
      </c>
      <c r="R4037" t="s">
        <v>8318</v>
      </c>
      <c r="S4037" s="11">
        <f t="shared" si="254"/>
        <v>41903.882951388885</v>
      </c>
      <c r="T4037" s="11">
        <f t="shared" si="255"/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6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7">
        <f t="shared" si="252"/>
        <v>0.47049999999999997</v>
      </c>
      <c r="P4038" s="9">
        <f t="shared" si="253"/>
        <v>166.05882352941177</v>
      </c>
      <c r="Q4038" t="s">
        <v>8317</v>
      </c>
      <c r="R4038" t="s">
        <v>8318</v>
      </c>
      <c r="S4038" s="11">
        <f t="shared" si="254"/>
        <v>41804.937083333331</v>
      </c>
      <c r="T4038" s="11">
        <f t="shared" si="255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6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7">
        <f t="shared" si="252"/>
        <v>0.11428571428571428</v>
      </c>
      <c r="P4039" s="9">
        <f t="shared" si="253"/>
        <v>40</v>
      </c>
      <c r="Q4039" t="s">
        <v>8317</v>
      </c>
      <c r="R4039" t="s">
        <v>8318</v>
      </c>
      <c r="S4039" s="11">
        <f t="shared" si="254"/>
        <v>42497.070775462969</v>
      </c>
      <c r="T4039" s="11">
        <f t="shared" si="255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6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7">
        <f t="shared" si="252"/>
        <v>0.12039999999999999</v>
      </c>
      <c r="P4040" s="9">
        <f t="shared" si="253"/>
        <v>75.25</v>
      </c>
      <c r="Q4040" t="s">
        <v>8317</v>
      </c>
      <c r="R4040" t="s">
        <v>8318</v>
      </c>
      <c r="S4040" s="11">
        <f t="shared" si="254"/>
        <v>41869.798726851855</v>
      </c>
      <c r="T4040" s="11">
        <f t="shared" si="255"/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6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7">
        <f t="shared" si="252"/>
        <v>0.6</v>
      </c>
      <c r="P4041" s="9">
        <f t="shared" si="253"/>
        <v>60</v>
      </c>
      <c r="Q4041" t="s">
        <v>8317</v>
      </c>
      <c r="R4041" t="s">
        <v>8318</v>
      </c>
      <c r="S4041" s="11">
        <f t="shared" si="254"/>
        <v>42305.670914351853</v>
      </c>
      <c r="T4041" s="11">
        <f t="shared" si="255"/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6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7">
        <f t="shared" si="252"/>
        <v>0.3125</v>
      </c>
      <c r="P4042" s="9">
        <f t="shared" si="253"/>
        <v>1250</v>
      </c>
      <c r="Q4042" t="s">
        <v>8317</v>
      </c>
      <c r="R4042" t="s">
        <v>8318</v>
      </c>
      <c r="S4042" s="11">
        <f t="shared" si="254"/>
        <v>42144.231527777782</v>
      </c>
      <c r="T4042" s="11">
        <f t="shared" si="255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6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7">
        <f t="shared" si="252"/>
        <v>4.1999999999999997E-3</v>
      </c>
      <c r="P4043" s="9">
        <f t="shared" si="253"/>
        <v>10.5</v>
      </c>
      <c r="Q4043" t="s">
        <v>8317</v>
      </c>
      <c r="R4043" t="s">
        <v>8318</v>
      </c>
      <c r="S4043" s="11">
        <f t="shared" si="254"/>
        <v>42559.474004629628</v>
      </c>
      <c r="T4043" s="11">
        <f t="shared" si="255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6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7">
        <f t="shared" si="252"/>
        <v>2.0999999999999999E-3</v>
      </c>
      <c r="P4044" s="9">
        <f t="shared" si="253"/>
        <v>7</v>
      </c>
      <c r="Q4044" t="s">
        <v>8317</v>
      </c>
      <c r="R4044" t="s">
        <v>8318</v>
      </c>
      <c r="S4044" s="11">
        <f t="shared" si="254"/>
        <v>41995.084074074075</v>
      </c>
      <c r="T4044" s="11">
        <f t="shared" si="255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6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7">
        <f t="shared" si="252"/>
        <v>0</v>
      </c>
      <c r="P4045" s="9" t="e">
        <f t="shared" si="253"/>
        <v>#DIV/0!</v>
      </c>
      <c r="Q4045" t="s">
        <v>8317</v>
      </c>
      <c r="R4045" t="s">
        <v>8318</v>
      </c>
      <c r="S4045" s="11">
        <f t="shared" si="254"/>
        <v>41948.957465277781</v>
      </c>
      <c r="T4045" s="11">
        <f t="shared" si="255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7">
        <f t="shared" si="252"/>
        <v>0.375</v>
      </c>
      <c r="P4046" s="9">
        <f t="shared" si="253"/>
        <v>56.25</v>
      </c>
      <c r="Q4046" t="s">
        <v>8317</v>
      </c>
      <c r="R4046" t="s">
        <v>8318</v>
      </c>
      <c r="S4046" s="11">
        <f t="shared" si="254"/>
        <v>42074.219699074078</v>
      </c>
      <c r="T4046" s="11">
        <f t="shared" si="255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6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7">
        <f t="shared" si="252"/>
        <v>2.0000000000000001E-4</v>
      </c>
      <c r="P4047" s="9">
        <f t="shared" si="253"/>
        <v>1</v>
      </c>
      <c r="Q4047" t="s">
        <v>8317</v>
      </c>
      <c r="R4047" t="s">
        <v>8318</v>
      </c>
      <c r="S4047" s="11">
        <f t="shared" si="254"/>
        <v>41842.201261574075</v>
      </c>
      <c r="T4047" s="11">
        <f t="shared" si="255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6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7">
        <f t="shared" si="252"/>
        <v>8.2142857142857142E-2</v>
      </c>
      <c r="P4048" s="9">
        <f t="shared" si="253"/>
        <v>38.333333333333336</v>
      </c>
      <c r="Q4048" t="s">
        <v>8317</v>
      </c>
      <c r="R4048" t="s">
        <v>8318</v>
      </c>
      <c r="S4048" s="11">
        <f t="shared" si="254"/>
        <v>41904.650578703702</v>
      </c>
      <c r="T4048" s="11">
        <f t="shared" si="255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6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7">
        <f t="shared" si="252"/>
        <v>2.1999999999999999E-2</v>
      </c>
      <c r="P4049" s="9">
        <f t="shared" si="253"/>
        <v>27.5</v>
      </c>
      <c r="Q4049" t="s">
        <v>8317</v>
      </c>
      <c r="R4049" t="s">
        <v>8318</v>
      </c>
      <c r="S4049" s="11">
        <f t="shared" si="254"/>
        <v>41991.022488425922</v>
      </c>
      <c r="T4049" s="11">
        <f t="shared" si="255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6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7">
        <f t="shared" si="252"/>
        <v>0.17652941176470588</v>
      </c>
      <c r="P4050" s="9">
        <f t="shared" si="253"/>
        <v>32.978021978021978</v>
      </c>
      <c r="Q4050" t="s">
        <v>8317</v>
      </c>
      <c r="R4050" t="s">
        <v>8318</v>
      </c>
      <c r="S4050" s="11">
        <f t="shared" si="254"/>
        <v>42436.509108796294</v>
      </c>
      <c r="T4050" s="11">
        <f t="shared" si="255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6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7">
        <f t="shared" si="252"/>
        <v>8.0000000000000004E-4</v>
      </c>
      <c r="P4051" s="9">
        <f t="shared" si="253"/>
        <v>16</v>
      </c>
      <c r="Q4051" t="s">
        <v>8317</v>
      </c>
      <c r="R4051" t="s">
        <v>8318</v>
      </c>
      <c r="S4051" s="11">
        <f t="shared" si="254"/>
        <v>42169.958506944444</v>
      </c>
      <c r="T4051" s="11">
        <f t="shared" si="255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6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7">
        <f t="shared" si="252"/>
        <v>6.6666666666666664E-4</v>
      </c>
      <c r="P4052" s="9">
        <f t="shared" si="253"/>
        <v>1</v>
      </c>
      <c r="Q4052" t="s">
        <v>8317</v>
      </c>
      <c r="R4052" t="s">
        <v>8318</v>
      </c>
      <c r="S4052" s="11">
        <f t="shared" si="254"/>
        <v>41905.636469907404</v>
      </c>
      <c r="T4052" s="11">
        <f t="shared" si="255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6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7">
        <f t="shared" si="252"/>
        <v>0</v>
      </c>
      <c r="P4053" s="9" t="e">
        <f t="shared" si="253"/>
        <v>#DIV/0!</v>
      </c>
      <c r="Q4053" t="s">
        <v>8317</v>
      </c>
      <c r="R4053" t="s">
        <v>8318</v>
      </c>
      <c r="S4053" s="11">
        <f t="shared" si="254"/>
        <v>41761.810150462967</v>
      </c>
      <c r="T4053" s="11">
        <f t="shared" si="255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6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7">
        <f t="shared" si="252"/>
        <v>0.37533333333333335</v>
      </c>
      <c r="P4054" s="9">
        <f t="shared" si="253"/>
        <v>86.615384615384613</v>
      </c>
      <c r="Q4054" t="s">
        <v>8317</v>
      </c>
      <c r="R4054" t="s">
        <v>8318</v>
      </c>
      <c r="S4054" s="11">
        <f t="shared" si="254"/>
        <v>41865.878657407404</v>
      </c>
      <c r="T4054" s="11">
        <f t="shared" si="255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6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7">
        <f t="shared" si="252"/>
        <v>0.22</v>
      </c>
      <c r="P4055" s="9">
        <f t="shared" si="253"/>
        <v>55</v>
      </c>
      <c r="Q4055" t="s">
        <v>8317</v>
      </c>
      <c r="R4055" t="s">
        <v>8318</v>
      </c>
      <c r="S4055" s="11">
        <f t="shared" si="254"/>
        <v>41928.690138888887</v>
      </c>
      <c r="T4055" s="11">
        <f t="shared" si="255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7">
        <f t="shared" si="252"/>
        <v>0</v>
      </c>
      <c r="P4056" s="9" t="e">
        <f t="shared" si="253"/>
        <v>#DIV/0!</v>
      </c>
      <c r="Q4056" t="s">
        <v>8317</v>
      </c>
      <c r="R4056" t="s">
        <v>8318</v>
      </c>
      <c r="S4056" s="11">
        <f t="shared" si="254"/>
        <v>42613.841261574074</v>
      </c>
      <c r="T4056" s="11">
        <f t="shared" si="255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6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7">
        <f t="shared" si="252"/>
        <v>0.1762</v>
      </c>
      <c r="P4057" s="9">
        <f t="shared" si="253"/>
        <v>41.952380952380949</v>
      </c>
      <c r="Q4057" t="s">
        <v>8317</v>
      </c>
      <c r="R4057" t="s">
        <v>8318</v>
      </c>
      <c r="S4057" s="11">
        <f t="shared" si="254"/>
        <v>41779.648506944446</v>
      </c>
      <c r="T4057" s="11">
        <f t="shared" si="255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6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7">
        <f t="shared" si="252"/>
        <v>0.53</v>
      </c>
      <c r="P4058" s="9">
        <f t="shared" si="253"/>
        <v>88.333333333333329</v>
      </c>
      <c r="Q4058" t="s">
        <v>8317</v>
      </c>
      <c r="R4058" t="s">
        <v>8318</v>
      </c>
      <c r="S4058" s="11">
        <f t="shared" si="254"/>
        <v>42534.933321759265</v>
      </c>
      <c r="T4058" s="11">
        <f t="shared" si="255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6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7">
        <f t="shared" si="252"/>
        <v>0.22142857142857142</v>
      </c>
      <c r="P4059" s="9">
        <f t="shared" si="253"/>
        <v>129.16666666666666</v>
      </c>
      <c r="Q4059" t="s">
        <v>8317</v>
      </c>
      <c r="R4059" t="s">
        <v>8318</v>
      </c>
      <c r="S4059" s="11">
        <f t="shared" si="254"/>
        <v>42310.968518518523</v>
      </c>
      <c r="T4059" s="11">
        <f t="shared" si="255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6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7">
        <f t="shared" si="252"/>
        <v>2.5333333333333333E-2</v>
      </c>
      <c r="P4060" s="9">
        <f t="shared" si="253"/>
        <v>23.75</v>
      </c>
      <c r="Q4060" t="s">
        <v>8317</v>
      </c>
      <c r="R4060" t="s">
        <v>8318</v>
      </c>
      <c r="S4060" s="11">
        <f t="shared" si="254"/>
        <v>42446.060694444444</v>
      </c>
      <c r="T4060" s="11">
        <f t="shared" si="255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6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7">
        <f t="shared" si="252"/>
        <v>2.5000000000000001E-2</v>
      </c>
      <c r="P4061" s="9">
        <f t="shared" si="253"/>
        <v>35.714285714285715</v>
      </c>
      <c r="Q4061" t="s">
        <v>8317</v>
      </c>
      <c r="R4061" t="s">
        <v>8318</v>
      </c>
      <c r="S4061" s="11">
        <f t="shared" si="254"/>
        <v>41866.640648148146</v>
      </c>
      <c r="T4061" s="11">
        <f t="shared" si="255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6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7">
        <f t="shared" si="252"/>
        <v>2.8500000000000001E-2</v>
      </c>
      <c r="P4062" s="9">
        <f t="shared" si="253"/>
        <v>57</v>
      </c>
      <c r="Q4062" t="s">
        <v>8317</v>
      </c>
      <c r="R4062" t="s">
        <v>8318</v>
      </c>
      <c r="S4062" s="11">
        <f t="shared" si="254"/>
        <v>41779.695092592592</v>
      </c>
      <c r="T4062" s="11">
        <f t="shared" si="255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6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7">
        <f t="shared" si="252"/>
        <v>0</v>
      </c>
      <c r="P4063" s="9" t="e">
        <f t="shared" si="253"/>
        <v>#DIV/0!</v>
      </c>
      <c r="Q4063" t="s">
        <v>8317</v>
      </c>
      <c r="R4063" t="s">
        <v>8318</v>
      </c>
      <c r="S4063" s="11">
        <f t="shared" si="254"/>
        <v>42421.141469907408</v>
      </c>
      <c r="T4063" s="11">
        <f t="shared" si="255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6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7">
        <f t="shared" si="252"/>
        <v>2.4500000000000001E-2</v>
      </c>
      <c r="P4064" s="9">
        <f t="shared" si="253"/>
        <v>163.33333333333334</v>
      </c>
      <c r="Q4064" t="s">
        <v>8317</v>
      </c>
      <c r="R4064" t="s">
        <v>8318</v>
      </c>
      <c r="S4064" s="11">
        <f t="shared" si="254"/>
        <v>42523.739212962959</v>
      </c>
      <c r="T4064" s="11">
        <f t="shared" si="255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6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7">
        <f t="shared" si="252"/>
        <v>1.4210526315789474E-2</v>
      </c>
      <c r="P4065" s="9">
        <f t="shared" si="253"/>
        <v>15</v>
      </c>
      <c r="Q4065" t="s">
        <v>8317</v>
      </c>
      <c r="R4065" t="s">
        <v>8318</v>
      </c>
      <c r="S4065" s="11">
        <f t="shared" si="254"/>
        <v>41787.681527777779</v>
      </c>
      <c r="T4065" s="11">
        <f t="shared" si="255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7">
        <f t="shared" si="252"/>
        <v>0.1925</v>
      </c>
      <c r="P4066" s="9">
        <f t="shared" si="253"/>
        <v>64.166666666666671</v>
      </c>
      <c r="Q4066" t="s">
        <v>8317</v>
      </c>
      <c r="R4066" t="s">
        <v>8318</v>
      </c>
      <c r="S4066" s="11">
        <f t="shared" si="254"/>
        <v>42093.588263888887</v>
      </c>
      <c r="T4066" s="11">
        <f t="shared" si="255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6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7">
        <f t="shared" si="252"/>
        <v>6.7499999999999999E-3</v>
      </c>
      <c r="P4067" s="9">
        <f t="shared" si="253"/>
        <v>6.75</v>
      </c>
      <c r="Q4067" t="s">
        <v>8317</v>
      </c>
      <c r="R4067" t="s">
        <v>8318</v>
      </c>
      <c r="S4067" s="11">
        <f t="shared" si="254"/>
        <v>41833.951516203706</v>
      </c>
      <c r="T4067" s="11">
        <f t="shared" si="255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6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7">
        <f t="shared" si="252"/>
        <v>1.6666666666666668E-3</v>
      </c>
      <c r="P4068" s="9">
        <f t="shared" si="253"/>
        <v>25</v>
      </c>
      <c r="Q4068" t="s">
        <v>8317</v>
      </c>
      <c r="R4068" t="s">
        <v>8318</v>
      </c>
      <c r="S4068" s="11">
        <f t="shared" si="254"/>
        <v>42479.039212962962</v>
      </c>
      <c r="T4068" s="11">
        <f t="shared" si="255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6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7">
        <f t="shared" si="252"/>
        <v>0.60899999999999999</v>
      </c>
      <c r="P4069" s="9">
        <f t="shared" si="253"/>
        <v>179.11764705882354</v>
      </c>
      <c r="Q4069" t="s">
        <v>8317</v>
      </c>
      <c r="R4069" t="s">
        <v>8318</v>
      </c>
      <c r="S4069" s="11">
        <f t="shared" si="254"/>
        <v>42235.117476851854</v>
      </c>
      <c r="T4069" s="11">
        <f t="shared" si="255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6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7">
        <f t="shared" si="252"/>
        <v>0.01</v>
      </c>
      <c r="P4070" s="9">
        <f t="shared" si="253"/>
        <v>34.950000000000003</v>
      </c>
      <c r="Q4070" t="s">
        <v>8317</v>
      </c>
      <c r="R4070" t="s">
        <v>8318</v>
      </c>
      <c r="S4070" s="11">
        <f t="shared" si="254"/>
        <v>42718.963599537034</v>
      </c>
      <c r="T4070" s="11">
        <f t="shared" si="255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6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7">
        <f t="shared" si="252"/>
        <v>0.34399999999999997</v>
      </c>
      <c r="P4071" s="9">
        <f t="shared" si="253"/>
        <v>33.07692307692308</v>
      </c>
      <c r="Q4071" t="s">
        <v>8317</v>
      </c>
      <c r="R4071" t="s">
        <v>8318</v>
      </c>
      <c r="S4071" s="11">
        <f t="shared" si="254"/>
        <v>42022.661527777775</v>
      </c>
      <c r="T4071" s="11">
        <f t="shared" si="255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6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7">
        <f t="shared" si="252"/>
        <v>0.16500000000000001</v>
      </c>
      <c r="P4072" s="9">
        <f t="shared" si="253"/>
        <v>27.5</v>
      </c>
      <c r="Q4072" t="s">
        <v>8317</v>
      </c>
      <c r="R4072" t="s">
        <v>8318</v>
      </c>
      <c r="S4072" s="11">
        <f t="shared" si="254"/>
        <v>42031.666898148149</v>
      </c>
      <c r="T4072" s="11">
        <f t="shared" si="255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6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7">
        <f t="shared" si="252"/>
        <v>0</v>
      </c>
      <c r="P4073" s="9" t="e">
        <f t="shared" si="253"/>
        <v>#DIV/0!</v>
      </c>
      <c r="Q4073" t="s">
        <v>8317</v>
      </c>
      <c r="R4073" t="s">
        <v>8318</v>
      </c>
      <c r="S4073" s="11">
        <f t="shared" si="254"/>
        <v>42700.804756944446</v>
      </c>
      <c r="T4073" s="11">
        <f t="shared" si="255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6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7">
        <f t="shared" si="252"/>
        <v>4.0000000000000001E-3</v>
      </c>
      <c r="P4074" s="9">
        <f t="shared" si="253"/>
        <v>2</v>
      </c>
      <c r="Q4074" t="s">
        <v>8317</v>
      </c>
      <c r="R4074" t="s">
        <v>8318</v>
      </c>
      <c r="S4074" s="11">
        <f t="shared" si="254"/>
        <v>41812.77443287037</v>
      </c>
      <c r="T4074" s="11">
        <f t="shared" si="255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6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7">
        <f t="shared" si="252"/>
        <v>1.0571428571428572E-2</v>
      </c>
      <c r="P4075" s="9">
        <f t="shared" si="253"/>
        <v>18.5</v>
      </c>
      <c r="Q4075" t="s">
        <v>8317</v>
      </c>
      <c r="R4075" t="s">
        <v>8318</v>
      </c>
      <c r="S4075" s="11">
        <f t="shared" si="254"/>
        <v>42078.34520833334</v>
      </c>
      <c r="T4075" s="11">
        <f t="shared" si="255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7">
        <f t="shared" si="252"/>
        <v>0.26727272727272727</v>
      </c>
      <c r="P4076" s="9">
        <f t="shared" si="253"/>
        <v>35</v>
      </c>
      <c r="Q4076" t="s">
        <v>8317</v>
      </c>
      <c r="R4076" t="s">
        <v>8318</v>
      </c>
      <c r="S4076" s="11">
        <f t="shared" si="254"/>
        <v>42283.552951388891</v>
      </c>
      <c r="T4076" s="11">
        <f t="shared" si="255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6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7">
        <f t="shared" si="252"/>
        <v>0.28799999999999998</v>
      </c>
      <c r="P4077" s="9">
        <f t="shared" si="253"/>
        <v>44.307692307692307</v>
      </c>
      <c r="Q4077" t="s">
        <v>8317</v>
      </c>
      <c r="R4077" t="s">
        <v>8318</v>
      </c>
      <c r="S4077" s="11">
        <f t="shared" si="254"/>
        <v>41779.045937499999</v>
      </c>
      <c r="T4077" s="11">
        <f t="shared" si="255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6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7">
        <f t="shared" si="252"/>
        <v>0</v>
      </c>
      <c r="P4078" s="9" t="e">
        <f t="shared" si="253"/>
        <v>#DIV/0!</v>
      </c>
      <c r="Q4078" t="s">
        <v>8317</v>
      </c>
      <c r="R4078" t="s">
        <v>8318</v>
      </c>
      <c r="S4078" s="11">
        <f t="shared" si="254"/>
        <v>41905.795706018522</v>
      </c>
      <c r="T4078" s="11">
        <f t="shared" si="255"/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6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7">
        <f t="shared" si="252"/>
        <v>8.8999999999999996E-2</v>
      </c>
      <c r="P4079" s="9">
        <f t="shared" si="253"/>
        <v>222.5</v>
      </c>
      <c r="Q4079" t="s">
        <v>8317</v>
      </c>
      <c r="R4079" t="s">
        <v>8318</v>
      </c>
      <c r="S4079" s="11">
        <f t="shared" si="254"/>
        <v>42695.7105787037</v>
      </c>
      <c r="T4079" s="11">
        <f t="shared" si="255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6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7">
        <f t="shared" si="252"/>
        <v>0</v>
      </c>
      <c r="P4080" s="9" t="e">
        <f t="shared" si="253"/>
        <v>#DIV/0!</v>
      </c>
      <c r="Q4080" t="s">
        <v>8317</v>
      </c>
      <c r="R4080" t="s">
        <v>8318</v>
      </c>
      <c r="S4080" s="11">
        <f t="shared" si="254"/>
        <v>42732.787523148145</v>
      </c>
      <c r="T4080" s="11">
        <f t="shared" si="255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6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7">
        <f t="shared" si="252"/>
        <v>1.6666666666666668E-3</v>
      </c>
      <c r="P4081" s="9">
        <f t="shared" si="253"/>
        <v>5</v>
      </c>
      <c r="Q4081" t="s">
        <v>8317</v>
      </c>
      <c r="R4081" t="s">
        <v>8318</v>
      </c>
      <c r="S4081" s="11">
        <f t="shared" si="254"/>
        <v>42510.938900462963</v>
      </c>
      <c r="T4081" s="11">
        <f t="shared" si="255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6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7">
        <f t="shared" si="252"/>
        <v>0</v>
      </c>
      <c r="P4082" s="9" t="e">
        <f t="shared" si="253"/>
        <v>#DIV/0!</v>
      </c>
      <c r="Q4082" t="s">
        <v>8317</v>
      </c>
      <c r="R4082" t="s">
        <v>8318</v>
      </c>
      <c r="S4082" s="11">
        <f t="shared" si="254"/>
        <v>42511.698101851856</v>
      </c>
      <c r="T4082" s="11">
        <f t="shared" si="255"/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6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7">
        <f t="shared" si="252"/>
        <v>0.15737410071942445</v>
      </c>
      <c r="P4083" s="9">
        <f t="shared" si="253"/>
        <v>29.166666666666668</v>
      </c>
      <c r="Q4083" t="s">
        <v>8317</v>
      </c>
      <c r="R4083" t="s">
        <v>8318</v>
      </c>
      <c r="S4083" s="11">
        <f t="shared" si="254"/>
        <v>42041.581307870365</v>
      </c>
      <c r="T4083" s="11">
        <f t="shared" si="255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6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7">
        <f t="shared" si="252"/>
        <v>0.02</v>
      </c>
      <c r="P4084" s="9">
        <f t="shared" si="253"/>
        <v>1.5</v>
      </c>
      <c r="Q4084" t="s">
        <v>8317</v>
      </c>
      <c r="R4084" t="s">
        <v>8318</v>
      </c>
      <c r="S4084" s="11">
        <f t="shared" si="254"/>
        <v>42307.189270833333</v>
      </c>
      <c r="T4084" s="11">
        <f t="shared" si="255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6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7">
        <f t="shared" si="252"/>
        <v>0.21685714285714286</v>
      </c>
      <c r="P4085" s="9">
        <f t="shared" si="253"/>
        <v>126.5</v>
      </c>
      <c r="Q4085" t="s">
        <v>8317</v>
      </c>
      <c r="R4085" t="s">
        <v>8318</v>
      </c>
      <c r="S4085" s="11">
        <f t="shared" si="254"/>
        <v>42353.761759259258</v>
      </c>
      <c r="T4085" s="11">
        <f t="shared" si="255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7">
        <f t="shared" si="252"/>
        <v>3.3333333333333335E-3</v>
      </c>
      <c r="P4086" s="9">
        <f t="shared" si="253"/>
        <v>10</v>
      </c>
      <c r="Q4086" t="s">
        <v>8317</v>
      </c>
      <c r="R4086" t="s">
        <v>8318</v>
      </c>
      <c r="S4086" s="11">
        <f t="shared" si="254"/>
        <v>42622.436412037037</v>
      </c>
      <c r="T4086" s="11">
        <f t="shared" si="255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6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7">
        <f t="shared" si="252"/>
        <v>2.8571428571428571E-3</v>
      </c>
      <c r="P4087" s="9">
        <f t="shared" si="253"/>
        <v>10</v>
      </c>
      <c r="Q4087" t="s">
        <v>8317</v>
      </c>
      <c r="R4087" t="s">
        <v>8318</v>
      </c>
      <c r="S4087" s="11">
        <f t="shared" si="254"/>
        <v>42058.603877314818</v>
      </c>
      <c r="T4087" s="11">
        <f t="shared" si="255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6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7">
        <f t="shared" si="252"/>
        <v>4.7E-2</v>
      </c>
      <c r="P4088" s="9">
        <f t="shared" si="253"/>
        <v>9.4</v>
      </c>
      <c r="Q4088" t="s">
        <v>8317</v>
      </c>
      <c r="R4088" t="s">
        <v>8318</v>
      </c>
      <c r="S4088" s="11">
        <f t="shared" si="254"/>
        <v>42304.940960648149</v>
      </c>
      <c r="T4088" s="11">
        <f t="shared" si="255"/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6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7">
        <f t="shared" si="252"/>
        <v>0</v>
      </c>
      <c r="P4089" s="9" t="e">
        <f t="shared" si="253"/>
        <v>#DIV/0!</v>
      </c>
      <c r="Q4089" t="s">
        <v>8317</v>
      </c>
      <c r="R4089" t="s">
        <v>8318</v>
      </c>
      <c r="S4089" s="11">
        <f t="shared" si="254"/>
        <v>42538.742893518516</v>
      </c>
      <c r="T4089" s="11">
        <f t="shared" si="255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6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7">
        <f t="shared" si="252"/>
        <v>0.108</v>
      </c>
      <c r="P4090" s="9">
        <f t="shared" si="253"/>
        <v>72</v>
      </c>
      <c r="Q4090" t="s">
        <v>8317</v>
      </c>
      <c r="R4090" t="s">
        <v>8318</v>
      </c>
      <c r="S4090" s="11">
        <f t="shared" si="254"/>
        <v>41990.612546296295</v>
      </c>
      <c r="T4090" s="11">
        <f t="shared" si="255"/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6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7">
        <f t="shared" si="252"/>
        <v>4.8000000000000001E-2</v>
      </c>
      <c r="P4091" s="9">
        <f t="shared" si="253"/>
        <v>30</v>
      </c>
      <c r="Q4091" t="s">
        <v>8317</v>
      </c>
      <c r="R4091" t="s">
        <v>8318</v>
      </c>
      <c r="S4091" s="11">
        <f t="shared" si="254"/>
        <v>42122.732499999998</v>
      </c>
      <c r="T4091" s="11">
        <f t="shared" si="255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6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7">
        <f t="shared" si="252"/>
        <v>3.2000000000000001E-2</v>
      </c>
      <c r="P4092" s="9">
        <f t="shared" si="253"/>
        <v>10.666666666666666</v>
      </c>
      <c r="Q4092" t="s">
        <v>8317</v>
      </c>
      <c r="R4092" t="s">
        <v>8318</v>
      </c>
      <c r="S4092" s="11">
        <f t="shared" si="254"/>
        <v>42209.67288194444</v>
      </c>
      <c r="T4092" s="11">
        <f t="shared" si="255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6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7">
        <f t="shared" si="252"/>
        <v>0.1275</v>
      </c>
      <c r="P4093" s="9">
        <f t="shared" si="253"/>
        <v>25.5</v>
      </c>
      <c r="Q4093" t="s">
        <v>8317</v>
      </c>
      <c r="R4093" t="s">
        <v>8318</v>
      </c>
      <c r="S4093" s="11">
        <f t="shared" si="254"/>
        <v>41990.506377314814</v>
      </c>
      <c r="T4093" s="11">
        <f t="shared" si="255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6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7">
        <f t="shared" si="252"/>
        <v>1.8181818181818181E-4</v>
      </c>
      <c r="P4094" s="9">
        <f t="shared" si="253"/>
        <v>20</v>
      </c>
      <c r="Q4094" t="s">
        <v>8317</v>
      </c>
      <c r="R4094" t="s">
        <v>8318</v>
      </c>
      <c r="S4094" s="11">
        <f t="shared" si="254"/>
        <v>42039.194988425923</v>
      </c>
      <c r="T4094" s="11">
        <f t="shared" si="255"/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6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7">
        <f t="shared" si="252"/>
        <v>2.4E-2</v>
      </c>
      <c r="P4095" s="9">
        <f t="shared" si="253"/>
        <v>15</v>
      </c>
      <c r="Q4095" t="s">
        <v>8317</v>
      </c>
      <c r="R4095" t="s">
        <v>8318</v>
      </c>
      <c r="S4095" s="11">
        <f t="shared" si="254"/>
        <v>42178.815891203703</v>
      </c>
      <c r="T4095" s="11">
        <f t="shared" si="255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7">
        <f t="shared" si="252"/>
        <v>0.36499999999999999</v>
      </c>
      <c r="P4096" s="9">
        <f t="shared" si="253"/>
        <v>91.25</v>
      </c>
      <c r="Q4096" t="s">
        <v>8317</v>
      </c>
      <c r="R4096" t="s">
        <v>8318</v>
      </c>
      <c r="S4096" s="11">
        <f t="shared" si="254"/>
        <v>41890.086805555555</v>
      </c>
      <c r="T4096" s="11">
        <f t="shared" si="255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6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7">
        <f t="shared" si="252"/>
        <v>2.6666666666666668E-2</v>
      </c>
      <c r="P4097" s="9">
        <f t="shared" si="253"/>
        <v>800</v>
      </c>
      <c r="Q4097" t="s">
        <v>8317</v>
      </c>
      <c r="R4097" t="s">
        <v>8318</v>
      </c>
      <c r="S4097" s="11">
        <f t="shared" si="254"/>
        <v>42693.031828703708</v>
      </c>
      <c r="T4097" s="11">
        <f t="shared" si="255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6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7">
        <f t="shared" si="252"/>
        <v>0.11428571428571428</v>
      </c>
      <c r="P4098" s="9">
        <f t="shared" si="253"/>
        <v>80</v>
      </c>
      <c r="Q4098" t="s">
        <v>8317</v>
      </c>
      <c r="R4098" t="s">
        <v>8318</v>
      </c>
      <c r="S4098" s="11">
        <f t="shared" si="254"/>
        <v>42750.530312499999</v>
      </c>
      <c r="T4098" s="11">
        <f t="shared" si="255"/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6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7">
        <f t="shared" ref="O4099:O4115" si="256">E4099/D4099</f>
        <v>0</v>
      </c>
      <c r="P4099" s="9" t="e">
        <f t="shared" ref="P4099:P4115" si="257">E4099/L4099</f>
        <v>#DIV/0!</v>
      </c>
      <c r="Q4099" t="s">
        <v>8317</v>
      </c>
      <c r="R4099" t="s">
        <v>8318</v>
      </c>
      <c r="S4099" s="11">
        <f t="shared" ref="S4099:S4115" si="258">(((J4099/60)/60)/24)+DATE(1970,1,1)</f>
        <v>42344.824502314819</v>
      </c>
      <c r="T4099" s="11">
        <f t="shared" ref="T4099:T4115" si="259">(((I4099/60)/60)/24)+DATE(1970,1,1)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6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7">
        <f t="shared" si="256"/>
        <v>0</v>
      </c>
      <c r="P4100" s="9" t="e">
        <f t="shared" si="257"/>
        <v>#DIV/0!</v>
      </c>
      <c r="Q4100" t="s">
        <v>8317</v>
      </c>
      <c r="R4100" t="s">
        <v>8318</v>
      </c>
      <c r="S4100" s="11">
        <f t="shared" si="258"/>
        <v>42495.722187499996</v>
      </c>
      <c r="T4100" s="11">
        <f t="shared" si="259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6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7">
        <f t="shared" si="256"/>
        <v>1.1111111111111112E-2</v>
      </c>
      <c r="P4101" s="9">
        <f t="shared" si="257"/>
        <v>50</v>
      </c>
      <c r="Q4101" t="s">
        <v>8317</v>
      </c>
      <c r="R4101" t="s">
        <v>8318</v>
      </c>
      <c r="S4101" s="11">
        <f t="shared" si="258"/>
        <v>42570.850381944445</v>
      </c>
      <c r="T4101" s="11">
        <f t="shared" si="259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6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7">
        <f t="shared" si="256"/>
        <v>0</v>
      </c>
      <c r="P4102" s="9" t="e">
        <f t="shared" si="257"/>
        <v>#DIV/0!</v>
      </c>
      <c r="Q4102" t="s">
        <v>8317</v>
      </c>
      <c r="R4102" t="s">
        <v>8318</v>
      </c>
      <c r="S4102" s="11">
        <f t="shared" si="258"/>
        <v>41927.124884259261</v>
      </c>
      <c r="T4102" s="11">
        <f t="shared" si="259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6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7">
        <f t="shared" si="256"/>
        <v>0</v>
      </c>
      <c r="P4103" s="9" t="e">
        <f t="shared" si="257"/>
        <v>#DIV/0!</v>
      </c>
      <c r="Q4103" t="s">
        <v>8317</v>
      </c>
      <c r="R4103" t="s">
        <v>8318</v>
      </c>
      <c r="S4103" s="11">
        <f t="shared" si="258"/>
        <v>42730.903726851851</v>
      </c>
      <c r="T4103" s="11">
        <f t="shared" si="259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6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7">
        <f t="shared" si="256"/>
        <v>0.27400000000000002</v>
      </c>
      <c r="P4104" s="9">
        <f t="shared" si="257"/>
        <v>22.833333333333332</v>
      </c>
      <c r="Q4104" t="s">
        <v>8317</v>
      </c>
      <c r="R4104" t="s">
        <v>8318</v>
      </c>
      <c r="S4104" s="11">
        <f t="shared" si="258"/>
        <v>42475.848067129627</v>
      </c>
      <c r="T4104" s="11">
        <f t="shared" si="259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6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7">
        <f t="shared" si="256"/>
        <v>0.1</v>
      </c>
      <c r="P4105" s="9">
        <f t="shared" si="257"/>
        <v>16.666666666666668</v>
      </c>
      <c r="Q4105" t="s">
        <v>8317</v>
      </c>
      <c r="R4105" t="s">
        <v>8318</v>
      </c>
      <c r="S4105" s="11">
        <f t="shared" si="258"/>
        <v>42188.83293981482</v>
      </c>
      <c r="T4105" s="11">
        <f t="shared" si="259"/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7">
        <f t="shared" si="256"/>
        <v>0.21366666666666667</v>
      </c>
      <c r="P4106" s="9">
        <f t="shared" si="257"/>
        <v>45.785714285714285</v>
      </c>
      <c r="Q4106" t="s">
        <v>8317</v>
      </c>
      <c r="R4106" t="s">
        <v>8318</v>
      </c>
      <c r="S4106" s="11">
        <f t="shared" si="258"/>
        <v>42640.278171296297</v>
      </c>
      <c r="T4106" s="11">
        <f t="shared" si="259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6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7">
        <f t="shared" si="256"/>
        <v>6.9696969696969702E-2</v>
      </c>
      <c r="P4107" s="9">
        <f t="shared" si="257"/>
        <v>383.33333333333331</v>
      </c>
      <c r="Q4107" t="s">
        <v>8317</v>
      </c>
      <c r="R4107" t="s">
        <v>8318</v>
      </c>
      <c r="S4107" s="11">
        <f t="shared" si="258"/>
        <v>42697.010520833333</v>
      </c>
      <c r="T4107" s="11">
        <f t="shared" si="259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6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7">
        <f t="shared" si="256"/>
        <v>0.70599999999999996</v>
      </c>
      <c r="P4108" s="9">
        <f t="shared" si="257"/>
        <v>106.96969696969697</v>
      </c>
      <c r="Q4108" t="s">
        <v>8317</v>
      </c>
      <c r="R4108" t="s">
        <v>8318</v>
      </c>
      <c r="S4108" s="11">
        <f t="shared" si="258"/>
        <v>42053.049375000002</v>
      </c>
      <c r="T4108" s="11">
        <f t="shared" si="259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6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7">
        <f t="shared" si="256"/>
        <v>2.0500000000000001E-2</v>
      </c>
      <c r="P4109" s="9">
        <f t="shared" si="257"/>
        <v>10.25</v>
      </c>
      <c r="Q4109" t="s">
        <v>8317</v>
      </c>
      <c r="R4109" t="s">
        <v>8318</v>
      </c>
      <c r="S4109" s="11">
        <f t="shared" si="258"/>
        <v>41883.916678240741</v>
      </c>
      <c r="T4109" s="11">
        <f t="shared" si="259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6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7">
        <f t="shared" si="256"/>
        <v>1.9666666666666666E-2</v>
      </c>
      <c r="P4110" s="9">
        <f t="shared" si="257"/>
        <v>59</v>
      </c>
      <c r="Q4110" t="s">
        <v>8317</v>
      </c>
      <c r="R4110" t="s">
        <v>8318</v>
      </c>
      <c r="S4110" s="11">
        <f t="shared" si="258"/>
        <v>42767.031678240746</v>
      </c>
      <c r="T4110" s="11">
        <f t="shared" si="259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6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7">
        <f t="shared" si="256"/>
        <v>0</v>
      </c>
      <c r="P4111" s="9" t="e">
        <f t="shared" si="257"/>
        <v>#DIV/0!</v>
      </c>
      <c r="Q4111" t="s">
        <v>8317</v>
      </c>
      <c r="R4111" t="s">
        <v>8318</v>
      </c>
      <c r="S4111" s="11">
        <f t="shared" si="258"/>
        <v>42307.539398148147</v>
      </c>
      <c r="T4111" s="11">
        <f t="shared" si="259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6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7">
        <f t="shared" si="256"/>
        <v>0.28666666666666668</v>
      </c>
      <c r="P4112" s="9">
        <f t="shared" si="257"/>
        <v>14.333333333333334</v>
      </c>
      <c r="Q4112" t="s">
        <v>8317</v>
      </c>
      <c r="R4112" t="s">
        <v>8318</v>
      </c>
      <c r="S4112" s="11">
        <f t="shared" si="258"/>
        <v>42512.626747685179</v>
      </c>
      <c r="T4112" s="11">
        <f t="shared" si="259"/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6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7">
        <f t="shared" si="256"/>
        <v>3.1333333333333331E-2</v>
      </c>
      <c r="P4113" s="9">
        <f t="shared" si="257"/>
        <v>15.666666666666666</v>
      </c>
      <c r="Q4113" t="s">
        <v>8317</v>
      </c>
      <c r="R4113" t="s">
        <v>8318</v>
      </c>
      <c r="S4113" s="11">
        <f t="shared" si="258"/>
        <v>42029.135879629626</v>
      </c>
      <c r="T4113" s="11">
        <f t="shared" si="259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6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7">
        <f t="shared" si="256"/>
        <v>4.0000000000000002E-4</v>
      </c>
      <c r="P4114" s="9">
        <f t="shared" si="257"/>
        <v>1</v>
      </c>
      <c r="Q4114" t="s">
        <v>8317</v>
      </c>
      <c r="R4114" t="s">
        <v>8318</v>
      </c>
      <c r="S4114" s="11">
        <f t="shared" si="258"/>
        <v>42400.946597222224</v>
      </c>
      <c r="T4114" s="11">
        <f t="shared" si="259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6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7">
        <f t="shared" si="256"/>
        <v>2E-3</v>
      </c>
      <c r="P4115" s="9">
        <f t="shared" si="257"/>
        <v>1</v>
      </c>
      <c r="Q4115" t="s">
        <v>8317</v>
      </c>
      <c r="R4115" t="s">
        <v>8318</v>
      </c>
      <c r="S4115" s="11">
        <f t="shared" si="258"/>
        <v>42358.573182870372</v>
      </c>
      <c r="T4115" s="11">
        <f t="shared" si="259"/>
        <v>42377.273611111115</v>
      </c>
    </row>
  </sheetData>
  <autoFilter ref="A1:T4115" xr:uid="{2B0F0454-7088-485D-83CE-35A53EC0BCDB}"/>
  <conditionalFormatting sqref="O1:O1048576">
    <cfRule type="colorScale" priority="9">
      <colorScale>
        <cfvo type="num" val="0"/>
        <cfvo type="num" val="1"/>
        <cfvo type="num" val="2"/>
        <color rgb="FFDC0E0E"/>
        <color theme="9" tint="0.39997558519241921"/>
        <color theme="4" tint="0.39997558519241921"/>
      </colorScale>
    </cfRule>
    <cfRule type="colorScale" priority="10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P1">
    <cfRule type="colorScale" priority="7">
      <colorScale>
        <cfvo type="num" val="0"/>
        <cfvo type="num" val="1"/>
        <cfvo type="num" val="2"/>
        <color rgb="FFDC0E0E"/>
        <color theme="9" tint="0.39997558519241921"/>
        <color theme="4" tint="0.39997558519241921"/>
      </colorScale>
    </cfRule>
    <cfRule type="colorScale" priority="8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F1:F1048576">
    <cfRule type="cellIs" dxfId="0" priority="6" operator="equal">
      <formula>"successful "</formula>
    </cfRule>
    <cfRule type="cellIs" dxfId="1" priority="1" operator="equal">
      <formula>"canceled"</formula>
    </cfRule>
  </conditionalFormatting>
  <conditionalFormatting sqref="F2:F4115">
    <cfRule type="cellIs" dxfId="5" priority="5" operator="equal">
      <formula>"failed"</formula>
    </cfRule>
    <cfRule type="cellIs" dxfId="4" priority="4" operator="equal">
      <formula>"successful"</formula>
    </cfRule>
    <cfRule type="cellIs" dxfId="3" priority="3" operator="equal">
      <formula>"live"</formula>
    </cfRule>
    <cfRule type="cellIs" dxfId="2" priority="2" operator="equal">
      <formula>"cancel"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21BB-05BB-4689-9D73-3F7F21B3C39B}">
  <sheetPr codeName="Sheet1"/>
  <dimension ref="A2:F15"/>
  <sheetViews>
    <sheetView zoomScale="77" zoomScaleNormal="77" workbookViewId="0">
      <selection activeCell="N23" sqref="N23"/>
    </sheetView>
  </sheetViews>
  <sheetFormatPr defaultRowHeight="15" x14ac:dyDescent="0.25"/>
  <cols>
    <col min="1" max="1" width="16.7109375" bestFit="1" customWidth="1"/>
    <col min="2" max="2" width="16.28515625" bestFit="1" customWidth="1"/>
    <col min="3" max="3" width="4.28515625" bestFit="1" customWidth="1"/>
    <col min="4" max="4" width="6.140625" bestFit="1" customWidth="1"/>
    <col min="5" max="5" width="8.85546875" bestFit="1" customWidth="1"/>
    <col min="6" max="6" width="11.28515625" bestFit="1" customWidth="1"/>
    <col min="7" max="7" width="25.28515625" bestFit="1" customWidth="1"/>
    <col min="8" max="8" width="16.7109375" bestFit="1" customWidth="1"/>
    <col min="9" max="9" width="25.28515625" bestFit="1" customWidth="1"/>
    <col min="10" max="10" width="21.85546875" bestFit="1" customWidth="1"/>
    <col min="11" max="11" width="30.42578125" bestFit="1" customWidth="1"/>
    <col min="12" max="81" width="4.42578125" bestFit="1" customWidth="1"/>
    <col min="82" max="350" width="5.5703125" bestFit="1" customWidth="1"/>
    <col min="351" max="351" width="13.85546875" bestFit="1" customWidth="1"/>
    <col min="352" max="352" width="8" bestFit="1" customWidth="1"/>
    <col min="353" max="811" width="4.42578125" bestFit="1" customWidth="1"/>
    <col min="812" max="1881" width="5.5703125" bestFit="1" customWidth="1"/>
    <col min="1882" max="1882" width="11" bestFit="1" customWidth="1"/>
    <col min="1883" max="1883" width="6.140625" bestFit="1" customWidth="1"/>
    <col min="1884" max="1932" width="5.5703125" bestFit="1" customWidth="1"/>
    <col min="1933" max="1933" width="9.140625" bestFit="1" customWidth="1"/>
    <col min="1934" max="1934" width="11.85546875" bestFit="1" customWidth="1"/>
    <col min="1935" max="1943" width="2.140625" bestFit="1" customWidth="1"/>
    <col min="1944" max="2033" width="3.28515625" bestFit="1" customWidth="1"/>
    <col min="2034" max="2393" width="4.42578125" bestFit="1" customWidth="1"/>
    <col min="2394" max="4118" width="5.5703125" bestFit="1" customWidth="1"/>
    <col min="4119" max="4119" width="15" bestFit="1" customWidth="1"/>
    <col min="4120" max="4120" width="11.28515625" bestFit="1" customWidth="1"/>
    <col min="4121" max="4121" width="31.28515625" bestFit="1" customWidth="1"/>
    <col min="4122" max="4122" width="42" bestFit="1" customWidth="1"/>
    <col min="4123" max="4123" width="45.140625" bestFit="1" customWidth="1"/>
    <col min="4124" max="4124" width="60" bestFit="1" customWidth="1"/>
    <col min="4125" max="4125" width="63.28515625" bestFit="1" customWidth="1"/>
    <col min="4126" max="4126" width="54.5703125" bestFit="1" customWidth="1"/>
    <col min="4127" max="4127" width="57.7109375" bestFit="1" customWidth="1"/>
    <col min="4128" max="4128" width="36.85546875" bestFit="1" customWidth="1"/>
    <col min="4129" max="4129" width="40" bestFit="1" customWidth="1"/>
    <col min="4130" max="4130" width="29.28515625" bestFit="1" customWidth="1"/>
    <col min="4131" max="4131" width="32.42578125" bestFit="1" customWidth="1"/>
    <col min="4132" max="4132" width="40.7109375" bestFit="1" customWidth="1"/>
    <col min="4133" max="4133" width="43.85546875" bestFit="1" customWidth="1"/>
    <col min="4134" max="4134" width="30.7109375" bestFit="1" customWidth="1"/>
    <col min="4135" max="4135" width="34" bestFit="1" customWidth="1"/>
    <col min="4136" max="4136" width="38.140625" bestFit="1" customWidth="1"/>
    <col min="4137" max="4137" width="41.28515625" bestFit="1" customWidth="1"/>
    <col min="4138" max="4138" width="31.7109375" bestFit="1" customWidth="1"/>
    <col min="4139" max="4139" width="34.85546875" bestFit="1" customWidth="1"/>
    <col min="4140" max="4140" width="50.28515625" bestFit="1" customWidth="1"/>
    <col min="4141" max="4141" width="53.42578125" bestFit="1" customWidth="1"/>
    <col min="4142" max="4142" width="28.42578125" bestFit="1" customWidth="1"/>
    <col min="4143" max="4143" width="31.5703125" bestFit="1" customWidth="1"/>
    <col min="4144" max="4144" width="57.85546875" bestFit="1" customWidth="1"/>
    <col min="4145" max="4145" width="61" bestFit="1" customWidth="1"/>
    <col min="4146" max="4146" width="12.7109375" bestFit="1" customWidth="1"/>
    <col min="4147" max="4147" width="15.85546875" bestFit="1" customWidth="1"/>
    <col min="4148" max="4148" width="59" bestFit="1" customWidth="1"/>
    <col min="4149" max="4149" width="62.140625" bestFit="1" customWidth="1"/>
    <col min="4150" max="4150" width="46.7109375" bestFit="1" customWidth="1"/>
    <col min="4151" max="4151" width="49.85546875" bestFit="1" customWidth="1"/>
    <col min="4152" max="4152" width="52" bestFit="1" customWidth="1"/>
    <col min="4153" max="4153" width="55.28515625" bestFit="1" customWidth="1"/>
    <col min="4154" max="4154" width="24" bestFit="1" customWidth="1"/>
    <col min="4155" max="4155" width="27.140625" bestFit="1" customWidth="1"/>
    <col min="4156" max="4156" width="24" bestFit="1" customWidth="1"/>
    <col min="4157" max="4157" width="27.140625" bestFit="1" customWidth="1"/>
    <col min="4158" max="4158" width="31.5703125" bestFit="1" customWidth="1"/>
    <col min="4159" max="4159" width="34.7109375" bestFit="1" customWidth="1"/>
    <col min="4160" max="4160" width="48.140625" bestFit="1" customWidth="1"/>
    <col min="4161" max="4161" width="51.28515625" bestFit="1" customWidth="1"/>
    <col min="4162" max="4162" width="45.85546875" bestFit="1" customWidth="1"/>
    <col min="4163" max="4163" width="49" bestFit="1" customWidth="1"/>
    <col min="4164" max="4164" width="54.7109375" bestFit="1" customWidth="1"/>
    <col min="4165" max="4165" width="57.85546875" bestFit="1" customWidth="1"/>
    <col min="4166" max="4166" width="31.7109375" bestFit="1" customWidth="1"/>
    <col min="4167" max="4167" width="34.85546875" bestFit="1" customWidth="1"/>
    <col min="4168" max="4168" width="36" bestFit="1" customWidth="1"/>
    <col min="4169" max="4169" width="39.140625" bestFit="1" customWidth="1"/>
    <col min="4170" max="4170" width="54.28515625" bestFit="1" customWidth="1"/>
    <col min="4171" max="4171" width="57.42578125" bestFit="1" customWidth="1"/>
    <col min="4172" max="4172" width="25.140625" bestFit="1" customWidth="1"/>
    <col min="4173" max="4173" width="28.28515625" bestFit="1" customWidth="1"/>
    <col min="4174" max="4174" width="12.5703125" bestFit="1" customWidth="1"/>
    <col min="4175" max="4175" width="15.7109375" bestFit="1" customWidth="1"/>
    <col min="4176" max="4176" width="36" bestFit="1" customWidth="1"/>
    <col min="4177" max="4177" width="39.140625" bestFit="1" customWidth="1"/>
    <col min="4178" max="4178" width="28.85546875" bestFit="1" customWidth="1"/>
    <col min="4179" max="4179" width="32" bestFit="1" customWidth="1"/>
    <col min="4180" max="4180" width="52.28515625" bestFit="1" customWidth="1"/>
    <col min="4181" max="4181" width="55.42578125" bestFit="1" customWidth="1"/>
    <col min="4182" max="4182" width="52.28515625" bestFit="1" customWidth="1"/>
    <col min="4183" max="4183" width="55.42578125" bestFit="1" customWidth="1"/>
    <col min="4184" max="4184" width="59.42578125" bestFit="1" customWidth="1"/>
    <col min="4185" max="4185" width="62.5703125" bestFit="1" customWidth="1"/>
    <col min="4186" max="4186" width="35.42578125" bestFit="1" customWidth="1"/>
    <col min="4187" max="4187" width="38.7109375" bestFit="1" customWidth="1"/>
    <col min="4188" max="4188" width="41.85546875" bestFit="1" customWidth="1"/>
    <col min="4189" max="4189" width="45" bestFit="1" customWidth="1"/>
    <col min="4190" max="4190" width="29.5703125" bestFit="1" customWidth="1"/>
    <col min="4191" max="4191" width="32.7109375" bestFit="1" customWidth="1"/>
    <col min="4192" max="4192" width="50.7109375" bestFit="1" customWidth="1"/>
    <col min="4193" max="4193" width="53.85546875" bestFit="1" customWidth="1"/>
    <col min="4194" max="4194" width="38.42578125" bestFit="1" customWidth="1"/>
    <col min="4195" max="4195" width="41.5703125" bestFit="1" customWidth="1"/>
    <col min="4196" max="4196" width="24.140625" bestFit="1" customWidth="1"/>
    <col min="4197" max="4197" width="27.28515625" bestFit="1" customWidth="1"/>
    <col min="4198" max="4198" width="56.140625" bestFit="1" customWidth="1"/>
    <col min="4199" max="4199" width="59.42578125" bestFit="1" customWidth="1"/>
    <col min="4200" max="4200" width="36.7109375" bestFit="1" customWidth="1"/>
    <col min="4201" max="4201" width="39.85546875" bestFit="1" customWidth="1"/>
    <col min="4202" max="4202" width="45.28515625" bestFit="1" customWidth="1"/>
    <col min="4203" max="4203" width="48.42578125" bestFit="1" customWidth="1"/>
    <col min="4204" max="4204" width="25.140625" bestFit="1" customWidth="1"/>
    <col min="4205" max="4205" width="28.28515625" bestFit="1" customWidth="1"/>
    <col min="4206" max="4206" width="18.5703125" bestFit="1" customWidth="1"/>
    <col min="4207" max="4207" width="21.85546875" bestFit="1" customWidth="1"/>
    <col min="4208" max="4208" width="25.140625" bestFit="1" customWidth="1"/>
    <col min="4209" max="4209" width="28.28515625" bestFit="1" customWidth="1"/>
    <col min="4210" max="4210" width="22.28515625" bestFit="1" customWidth="1"/>
    <col min="4211" max="4211" width="10" bestFit="1" customWidth="1"/>
    <col min="4212" max="4212" width="25.5703125" bestFit="1" customWidth="1"/>
    <col min="4213" max="4213" width="48.7109375" bestFit="1" customWidth="1"/>
    <col min="4214" max="4214" width="51.85546875" bestFit="1" customWidth="1"/>
    <col min="4215" max="4215" width="60.28515625" bestFit="1" customWidth="1"/>
    <col min="4216" max="4216" width="63.5703125" bestFit="1" customWidth="1"/>
    <col min="4217" max="4217" width="52.7109375" bestFit="1" customWidth="1"/>
    <col min="4218" max="4218" width="55.85546875" bestFit="1" customWidth="1"/>
    <col min="4219" max="4219" width="23.42578125" bestFit="1" customWidth="1"/>
    <col min="4220" max="4220" width="26.5703125" bestFit="1" customWidth="1"/>
    <col min="4221" max="4221" width="54.85546875" bestFit="1" customWidth="1"/>
    <col min="4222" max="4222" width="58" bestFit="1" customWidth="1"/>
    <col min="4223" max="4223" width="32.28515625" bestFit="1" customWidth="1"/>
    <col min="4224" max="4224" width="35.42578125" bestFit="1" customWidth="1"/>
    <col min="4225" max="4225" width="18" bestFit="1" customWidth="1"/>
    <col min="4226" max="4226" width="21.140625" bestFit="1" customWidth="1"/>
    <col min="4227" max="4227" width="44.85546875" bestFit="1" customWidth="1"/>
    <col min="4228" max="4228" width="48" bestFit="1" customWidth="1"/>
    <col min="4229" max="4229" width="61.28515625" bestFit="1" customWidth="1"/>
    <col min="4230" max="4230" width="64.42578125" bestFit="1" customWidth="1"/>
    <col min="4231" max="4231" width="22.28515625" bestFit="1" customWidth="1"/>
    <col min="4232" max="4232" width="25.5703125" bestFit="1" customWidth="1"/>
    <col min="4233" max="4233" width="59.140625" bestFit="1" customWidth="1"/>
    <col min="4234" max="4234" width="62.28515625" bestFit="1" customWidth="1"/>
    <col min="4235" max="4235" width="22.7109375" bestFit="1" customWidth="1"/>
    <col min="4236" max="4236" width="26" bestFit="1" customWidth="1"/>
    <col min="4237" max="4237" width="33.85546875" bestFit="1" customWidth="1"/>
    <col min="4238" max="4238" width="37" bestFit="1" customWidth="1"/>
    <col min="4239" max="4239" width="53.28515625" bestFit="1" customWidth="1"/>
    <col min="4240" max="4240" width="56.42578125" bestFit="1" customWidth="1"/>
    <col min="4241" max="4241" width="24" bestFit="1" customWidth="1"/>
    <col min="4242" max="4242" width="27.140625" bestFit="1" customWidth="1"/>
    <col min="4243" max="4243" width="27.5703125" bestFit="1" customWidth="1"/>
    <col min="4244" max="4244" width="30.7109375" bestFit="1" customWidth="1"/>
    <col min="4245" max="4245" width="29.28515625" bestFit="1" customWidth="1"/>
    <col min="4246" max="4246" width="32.42578125" bestFit="1" customWidth="1"/>
    <col min="4247" max="4247" width="14.42578125" bestFit="1" customWidth="1"/>
    <col min="4248" max="4248" width="17.7109375" bestFit="1" customWidth="1"/>
    <col min="4249" max="4249" width="29.5703125" bestFit="1" customWidth="1"/>
    <col min="4250" max="4250" width="32.7109375" bestFit="1" customWidth="1"/>
    <col min="4251" max="4251" width="50" bestFit="1" customWidth="1"/>
    <col min="4252" max="4252" width="53.140625" bestFit="1" customWidth="1"/>
    <col min="4253" max="4253" width="45.7109375" bestFit="1" customWidth="1"/>
    <col min="4254" max="4254" width="48.85546875" bestFit="1" customWidth="1"/>
    <col min="4255" max="4255" width="42.140625" bestFit="1" customWidth="1"/>
    <col min="4256" max="4256" width="45.28515625" bestFit="1" customWidth="1"/>
    <col min="4257" max="4257" width="11.5703125" bestFit="1" customWidth="1"/>
    <col min="4258" max="4258" width="14.7109375" bestFit="1" customWidth="1"/>
    <col min="4259" max="4259" width="37.5703125" bestFit="1" customWidth="1"/>
    <col min="4260" max="4260" width="40.7109375" bestFit="1" customWidth="1"/>
    <col min="4261" max="4261" width="36.28515625" bestFit="1" customWidth="1"/>
    <col min="4262" max="4262" width="39.42578125" bestFit="1" customWidth="1"/>
    <col min="4263" max="4263" width="20.140625" bestFit="1" customWidth="1"/>
    <col min="4264" max="4264" width="23.28515625" bestFit="1" customWidth="1"/>
    <col min="4265" max="4265" width="46.28515625" bestFit="1" customWidth="1"/>
    <col min="4266" max="4266" width="49.42578125" bestFit="1" customWidth="1"/>
    <col min="4267" max="4267" width="50.5703125" bestFit="1" customWidth="1"/>
    <col min="4268" max="4268" width="53.7109375" bestFit="1" customWidth="1"/>
    <col min="4269" max="4269" width="48.42578125" bestFit="1" customWidth="1"/>
    <col min="4270" max="4270" width="51.5703125" bestFit="1" customWidth="1"/>
    <col min="4271" max="4271" width="58.140625" bestFit="1" customWidth="1"/>
    <col min="4272" max="4272" width="61.28515625" bestFit="1" customWidth="1"/>
    <col min="4273" max="4273" width="64.7109375" bestFit="1" customWidth="1"/>
    <col min="4274" max="4274" width="67.7109375" bestFit="1" customWidth="1"/>
    <col min="4275" max="4275" width="39.42578125" bestFit="1" customWidth="1"/>
    <col min="4276" max="4276" width="42.7109375" bestFit="1" customWidth="1"/>
    <col min="4277" max="4277" width="26.42578125" bestFit="1" customWidth="1"/>
    <col min="4278" max="4278" width="29.7109375" bestFit="1" customWidth="1"/>
    <col min="4279" max="4279" width="48.7109375" bestFit="1" customWidth="1"/>
    <col min="4280" max="4280" width="51.85546875" bestFit="1" customWidth="1"/>
    <col min="4281" max="4281" width="17.7109375" bestFit="1" customWidth="1"/>
    <col min="4282" max="4282" width="20.85546875" bestFit="1" customWidth="1"/>
    <col min="4283" max="4283" width="28.140625" bestFit="1" customWidth="1"/>
    <col min="4284" max="4284" width="31.28515625" bestFit="1" customWidth="1"/>
    <col min="4285" max="4285" width="40.140625" bestFit="1" customWidth="1"/>
    <col min="4286" max="4286" width="43.28515625" bestFit="1" customWidth="1"/>
    <col min="4287" max="4287" width="27" bestFit="1" customWidth="1"/>
    <col min="4288" max="4288" width="30.28515625" bestFit="1" customWidth="1"/>
    <col min="4289" max="4289" width="28.28515625" bestFit="1" customWidth="1"/>
    <col min="4290" max="4290" width="31.42578125" bestFit="1" customWidth="1"/>
    <col min="4291" max="4291" width="56" bestFit="1" customWidth="1"/>
    <col min="4292" max="4292" width="59.28515625" bestFit="1" customWidth="1"/>
    <col min="4293" max="4293" width="18.7109375" bestFit="1" customWidth="1"/>
    <col min="4294" max="4294" width="22" bestFit="1" customWidth="1"/>
    <col min="4295" max="4295" width="29.5703125" bestFit="1" customWidth="1"/>
    <col min="4296" max="4296" width="32.7109375" bestFit="1" customWidth="1"/>
    <col min="4297" max="4297" width="31.5703125" bestFit="1" customWidth="1"/>
    <col min="4298" max="4298" width="34.7109375" bestFit="1" customWidth="1"/>
    <col min="4299" max="4299" width="38.42578125" bestFit="1" customWidth="1"/>
    <col min="4300" max="4300" width="41.5703125" bestFit="1" customWidth="1"/>
    <col min="4301" max="4301" width="56.5703125" bestFit="1" customWidth="1"/>
    <col min="4302" max="4302" width="59.7109375" bestFit="1" customWidth="1"/>
    <col min="4303" max="4303" width="22.7109375" bestFit="1" customWidth="1"/>
    <col min="4304" max="4304" width="26" bestFit="1" customWidth="1"/>
    <col min="4305" max="4305" width="45" bestFit="1" customWidth="1"/>
    <col min="4306" max="4306" width="48.140625" bestFit="1" customWidth="1"/>
    <col min="4307" max="4307" width="49.140625" bestFit="1" customWidth="1"/>
    <col min="4308" max="4308" width="52.28515625" bestFit="1" customWidth="1"/>
    <col min="4309" max="4309" width="55.42578125" bestFit="1" customWidth="1"/>
    <col min="4310" max="4310" width="58.7109375" bestFit="1" customWidth="1"/>
    <col min="4311" max="4311" width="32.5703125" bestFit="1" customWidth="1"/>
    <col min="4312" max="4312" width="35.7109375" bestFit="1" customWidth="1"/>
    <col min="4313" max="4313" width="59.140625" bestFit="1" customWidth="1"/>
    <col min="4314" max="4314" width="62.28515625" bestFit="1" customWidth="1"/>
    <col min="4315" max="4315" width="19.42578125" bestFit="1" customWidth="1"/>
    <col min="4316" max="4316" width="22.5703125" bestFit="1" customWidth="1"/>
    <col min="4317" max="4317" width="17.42578125" bestFit="1" customWidth="1"/>
    <col min="4318" max="4318" width="20.5703125" bestFit="1" customWidth="1"/>
    <col min="4319" max="4319" width="49.28515625" bestFit="1" customWidth="1"/>
    <col min="4320" max="4320" width="52.42578125" bestFit="1" customWidth="1"/>
    <col min="4321" max="4321" width="7.7109375" bestFit="1" customWidth="1"/>
    <col min="4322" max="4322" width="10.7109375" bestFit="1" customWidth="1"/>
    <col min="4323" max="4323" width="11.85546875" bestFit="1" customWidth="1"/>
    <col min="4324" max="4324" width="15" bestFit="1" customWidth="1"/>
    <col min="4325" max="4325" width="12" bestFit="1" customWidth="1"/>
    <col min="4326" max="4326" width="15.140625" bestFit="1" customWidth="1"/>
    <col min="4327" max="4327" width="15" bestFit="1" customWidth="1"/>
    <col min="4328" max="4328" width="18.140625" bestFit="1" customWidth="1"/>
    <col min="4329" max="4329" width="33.85546875" bestFit="1" customWidth="1"/>
    <col min="4330" max="4330" width="37" bestFit="1" customWidth="1"/>
    <col min="4331" max="4331" width="25.85546875" bestFit="1" customWidth="1"/>
    <col min="4332" max="4332" width="29" bestFit="1" customWidth="1"/>
    <col min="4333" max="4333" width="52.85546875" bestFit="1" customWidth="1"/>
    <col min="4334" max="4334" width="56" bestFit="1" customWidth="1"/>
    <col min="4335" max="4335" width="36.7109375" bestFit="1" customWidth="1"/>
    <col min="4336" max="4336" width="39.85546875" bestFit="1" customWidth="1"/>
    <col min="4337" max="4337" width="35.7109375" bestFit="1" customWidth="1"/>
    <col min="4338" max="4338" width="38.85546875" bestFit="1" customWidth="1"/>
    <col min="4339" max="4339" width="15.5703125" bestFit="1" customWidth="1"/>
    <col min="4340" max="4340" width="18.7109375" bestFit="1" customWidth="1"/>
    <col min="4341" max="4341" width="20.5703125" bestFit="1" customWidth="1"/>
    <col min="4342" max="4342" width="23.7109375" bestFit="1" customWidth="1"/>
    <col min="4343" max="4343" width="38.85546875" bestFit="1" customWidth="1"/>
    <col min="4344" max="4344" width="42.140625" bestFit="1" customWidth="1"/>
    <col min="4345" max="4345" width="17.140625" bestFit="1" customWidth="1"/>
    <col min="4346" max="4346" width="20.28515625" bestFit="1" customWidth="1"/>
    <col min="4347" max="4347" width="22.42578125" bestFit="1" customWidth="1"/>
    <col min="4348" max="4348" width="25.7109375" bestFit="1" customWidth="1"/>
    <col min="4349" max="4349" width="34" bestFit="1" customWidth="1"/>
    <col min="4350" max="4350" width="37.140625" bestFit="1" customWidth="1"/>
    <col min="4351" max="4351" width="37" bestFit="1" customWidth="1"/>
    <col min="4352" max="4352" width="40.140625" bestFit="1" customWidth="1"/>
    <col min="4353" max="4353" width="24.5703125" bestFit="1" customWidth="1"/>
    <col min="4354" max="4354" width="27.7109375" bestFit="1" customWidth="1"/>
    <col min="4355" max="4355" width="19.5703125" bestFit="1" customWidth="1"/>
    <col min="4356" max="4356" width="22.7109375" bestFit="1" customWidth="1"/>
    <col min="4357" max="4357" width="48.28515625" bestFit="1" customWidth="1"/>
    <col min="4358" max="4358" width="51.42578125" bestFit="1" customWidth="1"/>
    <col min="4359" max="4359" width="42.7109375" bestFit="1" customWidth="1"/>
    <col min="4360" max="4360" width="45.85546875" bestFit="1" customWidth="1"/>
    <col min="4361" max="4361" width="40.85546875" bestFit="1" customWidth="1"/>
    <col min="4362" max="4362" width="44" bestFit="1" customWidth="1"/>
    <col min="4363" max="4363" width="14.5703125" bestFit="1" customWidth="1"/>
    <col min="4364" max="4365" width="17.85546875" bestFit="1" customWidth="1"/>
    <col min="4366" max="4366" width="21" bestFit="1" customWidth="1"/>
    <col min="4367" max="4367" width="36.28515625" bestFit="1" customWidth="1"/>
    <col min="4368" max="4368" width="39.42578125" bestFit="1" customWidth="1"/>
    <col min="4369" max="4369" width="21.85546875" bestFit="1" customWidth="1"/>
    <col min="4370" max="4370" width="25" bestFit="1" customWidth="1"/>
    <col min="4371" max="4371" width="21.140625" bestFit="1" customWidth="1"/>
    <col min="4372" max="4372" width="24.28515625" bestFit="1" customWidth="1"/>
    <col min="4373" max="4373" width="18.7109375" bestFit="1" customWidth="1"/>
    <col min="4374" max="4374" width="22" bestFit="1" customWidth="1"/>
    <col min="4375" max="4375" width="10" bestFit="1" customWidth="1"/>
    <col min="4376" max="4376" width="11" bestFit="1" customWidth="1"/>
    <col min="4377" max="4377" width="24.5703125" bestFit="1" customWidth="1"/>
    <col min="4378" max="4378" width="27.7109375" bestFit="1" customWidth="1"/>
    <col min="4379" max="4379" width="10.42578125" bestFit="1" customWidth="1"/>
    <col min="4380" max="4380" width="13.5703125" bestFit="1" customWidth="1"/>
    <col min="4381" max="4381" width="13.85546875" bestFit="1" customWidth="1"/>
    <col min="4382" max="4382" width="17" bestFit="1" customWidth="1"/>
    <col min="4383" max="4383" width="18.7109375" bestFit="1" customWidth="1"/>
    <col min="4384" max="4384" width="22" bestFit="1" customWidth="1"/>
    <col min="4385" max="4385" width="23.5703125" bestFit="1" customWidth="1"/>
    <col min="4386" max="4386" width="26.7109375" bestFit="1" customWidth="1"/>
    <col min="4387" max="4387" width="29.5703125" bestFit="1" customWidth="1"/>
    <col min="4388" max="4388" width="32.7109375" bestFit="1" customWidth="1"/>
    <col min="4389" max="4389" width="57.140625" bestFit="1" customWidth="1"/>
    <col min="4390" max="4390" width="60.28515625" bestFit="1" customWidth="1"/>
    <col min="4391" max="4391" width="60.7109375" bestFit="1" customWidth="1"/>
    <col min="4392" max="4392" width="63.85546875" bestFit="1" customWidth="1"/>
    <col min="4393" max="4393" width="23.5703125" bestFit="1" customWidth="1"/>
    <col min="4394" max="4394" width="26.7109375" bestFit="1" customWidth="1"/>
    <col min="4395" max="4395" width="52.7109375" bestFit="1" customWidth="1"/>
    <col min="4396" max="4396" width="55.85546875" bestFit="1" customWidth="1"/>
    <col min="4397" max="4397" width="13.42578125" bestFit="1" customWidth="1"/>
    <col min="4398" max="4398" width="16.5703125" bestFit="1" customWidth="1"/>
    <col min="4399" max="4399" width="67" bestFit="1" customWidth="1"/>
    <col min="4400" max="4400" width="70.140625" bestFit="1" customWidth="1"/>
    <col min="4401" max="4401" width="38" bestFit="1" customWidth="1"/>
    <col min="4402" max="4402" width="41.140625" bestFit="1" customWidth="1"/>
    <col min="4403" max="4403" width="19.5703125" bestFit="1" customWidth="1"/>
    <col min="4404" max="4404" width="22.7109375" bestFit="1" customWidth="1"/>
    <col min="4405" max="4405" width="41.140625" bestFit="1" customWidth="1"/>
    <col min="4406" max="4406" width="44.28515625" bestFit="1" customWidth="1"/>
    <col min="4407" max="4407" width="15.85546875" bestFit="1" customWidth="1"/>
    <col min="4408" max="4408" width="19" bestFit="1" customWidth="1"/>
    <col min="4409" max="4409" width="32.42578125" bestFit="1" customWidth="1"/>
    <col min="4410" max="4410" width="35.5703125" bestFit="1" customWidth="1"/>
    <col min="4411" max="4411" width="60.5703125" bestFit="1" customWidth="1"/>
    <col min="4412" max="4412" width="63.7109375" bestFit="1" customWidth="1"/>
    <col min="4413" max="4413" width="20.28515625" bestFit="1" customWidth="1"/>
    <col min="4414" max="4414" width="23.42578125" bestFit="1" customWidth="1"/>
    <col min="4415" max="4415" width="60.28515625" bestFit="1" customWidth="1"/>
    <col min="4416" max="4416" width="63.5703125" bestFit="1" customWidth="1"/>
    <col min="4417" max="4417" width="20.140625" bestFit="1" customWidth="1"/>
    <col min="4418" max="4418" width="23.28515625" bestFit="1" customWidth="1"/>
    <col min="4419" max="4419" width="60" bestFit="1" customWidth="1"/>
    <col min="4420" max="4420" width="63.28515625" bestFit="1" customWidth="1"/>
    <col min="4421" max="4421" width="60.140625" bestFit="1" customWidth="1"/>
    <col min="4422" max="4422" width="63.42578125" bestFit="1" customWidth="1"/>
    <col min="4423" max="4423" width="24.7109375" bestFit="1" customWidth="1"/>
    <col min="4424" max="4424" width="27.85546875" bestFit="1" customWidth="1"/>
    <col min="4425" max="4425" width="51.5703125" bestFit="1" customWidth="1"/>
    <col min="4426" max="4426" width="54.85546875" bestFit="1" customWidth="1"/>
    <col min="4427" max="4427" width="58.5703125" bestFit="1" customWidth="1"/>
    <col min="4428" max="4428" width="61.7109375" bestFit="1" customWidth="1"/>
    <col min="4429" max="4429" width="15.28515625" bestFit="1" customWidth="1"/>
    <col min="4430" max="4430" width="18.42578125" bestFit="1" customWidth="1"/>
    <col min="4431" max="4431" width="53.5703125" bestFit="1" customWidth="1"/>
    <col min="4432" max="4432" width="56.7109375" bestFit="1" customWidth="1"/>
    <col min="4433" max="4433" width="11" bestFit="1" customWidth="1"/>
    <col min="4434" max="4434" width="14.140625" bestFit="1" customWidth="1"/>
    <col min="4435" max="4435" width="33.85546875" bestFit="1" customWidth="1"/>
    <col min="4436" max="4436" width="37" bestFit="1" customWidth="1"/>
    <col min="4437" max="4437" width="35.140625" bestFit="1" customWidth="1"/>
    <col min="4438" max="4438" width="38.42578125" bestFit="1" customWidth="1"/>
    <col min="4439" max="4439" width="39" bestFit="1" customWidth="1"/>
    <col min="4440" max="4440" width="42.28515625" bestFit="1" customWidth="1"/>
    <col min="4441" max="4441" width="12.5703125" bestFit="1" customWidth="1"/>
    <col min="4442" max="4442" width="15.7109375" bestFit="1" customWidth="1"/>
    <col min="4443" max="4443" width="54.5703125" bestFit="1" customWidth="1"/>
    <col min="4444" max="4444" width="57.7109375" bestFit="1" customWidth="1"/>
    <col min="4445" max="4445" width="41.85546875" bestFit="1" customWidth="1"/>
    <col min="4446" max="4446" width="45" bestFit="1" customWidth="1"/>
    <col min="4447" max="4447" width="57.5703125" bestFit="1" customWidth="1"/>
    <col min="4448" max="4448" width="60.7109375" bestFit="1" customWidth="1"/>
    <col min="4449" max="4449" width="25.85546875" bestFit="1" customWidth="1"/>
    <col min="4450" max="4450" width="29" bestFit="1" customWidth="1"/>
    <col min="4451" max="4451" width="16.7109375" bestFit="1" customWidth="1"/>
    <col min="4452" max="4452" width="19.85546875" bestFit="1" customWidth="1"/>
    <col min="4453" max="4453" width="37.42578125" bestFit="1" customWidth="1"/>
    <col min="4454" max="4454" width="40.5703125" bestFit="1" customWidth="1"/>
    <col min="4455" max="4455" width="31.5703125" bestFit="1" customWidth="1"/>
    <col min="4456" max="4456" width="34.7109375" bestFit="1" customWidth="1"/>
    <col min="4457" max="4457" width="42.140625" bestFit="1" customWidth="1"/>
    <col min="4458" max="4458" width="45.28515625" bestFit="1" customWidth="1"/>
    <col min="4459" max="4459" width="25.7109375" bestFit="1" customWidth="1"/>
    <col min="4460" max="4460" width="28.85546875" bestFit="1" customWidth="1"/>
    <col min="4461" max="4461" width="58.5703125" bestFit="1" customWidth="1"/>
    <col min="4462" max="4462" width="61.7109375" bestFit="1" customWidth="1"/>
    <col min="4463" max="4463" width="31.5703125" bestFit="1" customWidth="1"/>
    <col min="4464" max="4464" width="34.7109375" bestFit="1" customWidth="1"/>
    <col min="4465" max="4465" width="46.28515625" bestFit="1" customWidth="1"/>
    <col min="4466" max="4466" width="49.42578125" bestFit="1" customWidth="1"/>
    <col min="4467" max="4467" width="29" bestFit="1" customWidth="1"/>
    <col min="4468" max="4468" width="32.140625" bestFit="1" customWidth="1"/>
    <col min="4469" max="4469" width="15.85546875" bestFit="1" customWidth="1"/>
    <col min="4470" max="4470" width="19" bestFit="1" customWidth="1"/>
    <col min="4471" max="4471" width="22" bestFit="1" customWidth="1"/>
    <col min="4472" max="4472" width="25.140625" bestFit="1" customWidth="1"/>
    <col min="4473" max="4473" width="56.5703125" bestFit="1" customWidth="1"/>
    <col min="4474" max="4474" width="59.7109375" bestFit="1" customWidth="1"/>
    <col min="4475" max="4475" width="57.140625" bestFit="1" customWidth="1"/>
    <col min="4476" max="4476" width="60.28515625" bestFit="1" customWidth="1"/>
    <col min="4477" max="4477" width="54" bestFit="1" customWidth="1"/>
    <col min="4478" max="4478" width="57.140625" bestFit="1" customWidth="1"/>
    <col min="4479" max="4479" width="26.85546875" bestFit="1" customWidth="1"/>
    <col min="4480" max="4480" width="30.140625" bestFit="1" customWidth="1"/>
    <col min="4481" max="4481" width="17" bestFit="1" customWidth="1"/>
    <col min="4482" max="4482" width="20.140625" bestFit="1" customWidth="1"/>
    <col min="4483" max="4483" width="22.5703125" bestFit="1" customWidth="1"/>
    <col min="4484" max="4484" width="25.85546875" bestFit="1" customWidth="1"/>
    <col min="4485" max="4485" width="18.85546875" bestFit="1" customWidth="1"/>
    <col min="4486" max="4486" width="22.140625" bestFit="1" customWidth="1"/>
    <col min="4487" max="4487" width="21.85546875" bestFit="1" customWidth="1"/>
    <col min="4488" max="4488" width="25" bestFit="1" customWidth="1"/>
    <col min="4489" max="4489" width="32.42578125" bestFit="1" customWidth="1"/>
    <col min="4490" max="4490" width="35.5703125" bestFit="1" customWidth="1"/>
    <col min="4491" max="4491" width="19.28515625" bestFit="1" customWidth="1"/>
    <col min="4492" max="4492" width="22.42578125" bestFit="1" customWidth="1"/>
    <col min="4493" max="4493" width="24.140625" bestFit="1" customWidth="1"/>
    <col min="4494" max="4494" width="27.28515625" bestFit="1" customWidth="1"/>
    <col min="4495" max="4495" width="40.85546875" bestFit="1" customWidth="1"/>
    <col min="4496" max="4496" width="44" bestFit="1" customWidth="1"/>
    <col min="4497" max="4497" width="17.5703125" bestFit="1" customWidth="1"/>
    <col min="4498" max="4498" width="20.7109375" bestFit="1" customWidth="1"/>
    <col min="4499" max="4499" width="17.28515625" bestFit="1" customWidth="1"/>
    <col min="4500" max="4500" width="20.42578125" bestFit="1" customWidth="1"/>
    <col min="4501" max="4501" width="26.140625" bestFit="1" customWidth="1"/>
    <col min="4502" max="4502" width="29.28515625" bestFit="1" customWidth="1"/>
    <col min="4503" max="4503" width="38.7109375" bestFit="1" customWidth="1"/>
    <col min="4504" max="4504" width="41.85546875" bestFit="1" customWidth="1"/>
    <col min="4505" max="4505" width="54" bestFit="1" customWidth="1"/>
    <col min="4506" max="4506" width="57.140625" bestFit="1" customWidth="1"/>
    <col min="4507" max="4507" width="33.42578125" bestFit="1" customWidth="1"/>
    <col min="4508" max="4508" width="36.5703125" bestFit="1" customWidth="1"/>
    <col min="4509" max="4509" width="20.28515625" bestFit="1" customWidth="1"/>
    <col min="4510" max="4510" width="23.42578125" bestFit="1" customWidth="1"/>
    <col min="4511" max="4511" width="40.85546875" bestFit="1" customWidth="1"/>
    <col min="4512" max="4512" width="44" bestFit="1" customWidth="1"/>
    <col min="4513" max="4513" width="54.140625" bestFit="1" customWidth="1"/>
    <col min="4514" max="4514" width="57.28515625" bestFit="1" customWidth="1"/>
    <col min="4515" max="4515" width="23.42578125" bestFit="1" customWidth="1"/>
    <col min="4516" max="4516" width="26.5703125" bestFit="1" customWidth="1"/>
    <col min="4517" max="4517" width="16.5703125" bestFit="1" customWidth="1"/>
    <col min="4518" max="4518" width="19.7109375" bestFit="1" customWidth="1"/>
    <col min="4519" max="4519" width="59.42578125" bestFit="1" customWidth="1"/>
    <col min="4520" max="4520" width="62.5703125" bestFit="1" customWidth="1"/>
    <col min="4521" max="4521" width="20.28515625" bestFit="1" customWidth="1"/>
    <col min="4522" max="4522" width="23.42578125" bestFit="1" customWidth="1"/>
    <col min="4523" max="4523" width="79.28515625" bestFit="1" customWidth="1"/>
    <col min="4524" max="4524" width="82.42578125" bestFit="1" customWidth="1"/>
    <col min="4525" max="4525" width="32.85546875" bestFit="1" customWidth="1"/>
    <col min="4526" max="4526" width="36" bestFit="1" customWidth="1"/>
    <col min="4527" max="4527" width="17" bestFit="1" customWidth="1"/>
    <col min="4528" max="4528" width="20.140625" bestFit="1" customWidth="1"/>
    <col min="4529" max="4529" width="12.85546875" bestFit="1" customWidth="1"/>
    <col min="4530" max="4530" width="16" bestFit="1" customWidth="1"/>
    <col min="4531" max="4531" width="44.28515625" bestFit="1" customWidth="1"/>
    <col min="4532" max="4532" width="47.42578125" bestFit="1" customWidth="1"/>
    <col min="4533" max="4533" width="55.28515625" bestFit="1" customWidth="1"/>
    <col min="4534" max="4534" width="58.42578125" bestFit="1" customWidth="1"/>
    <col min="4535" max="4535" width="34.7109375" bestFit="1" customWidth="1"/>
    <col min="4536" max="4536" width="38" bestFit="1" customWidth="1"/>
    <col min="4537" max="4537" width="38.140625" bestFit="1" customWidth="1"/>
    <col min="4538" max="4538" width="41.28515625" bestFit="1" customWidth="1"/>
    <col min="4539" max="4539" width="43.140625" bestFit="1" customWidth="1"/>
    <col min="4540" max="4540" width="46.42578125" bestFit="1" customWidth="1"/>
    <col min="4541" max="4541" width="15.28515625" bestFit="1" customWidth="1"/>
    <col min="4542" max="4542" width="18.42578125" bestFit="1" customWidth="1"/>
    <col min="4543" max="4543" width="23.5703125" bestFit="1" customWidth="1"/>
    <col min="4544" max="4544" width="26.7109375" bestFit="1" customWidth="1"/>
    <col min="4545" max="4545" width="22.5703125" bestFit="1" customWidth="1"/>
    <col min="4546" max="4546" width="25.85546875" bestFit="1" customWidth="1"/>
    <col min="4547" max="4547" width="37.85546875" bestFit="1" customWidth="1"/>
    <col min="4548" max="4548" width="41" bestFit="1" customWidth="1"/>
    <col min="4549" max="4549" width="33" bestFit="1" customWidth="1"/>
    <col min="4550" max="4550" width="36.140625" bestFit="1" customWidth="1"/>
    <col min="4551" max="4551" width="47.5703125" bestFit="1" customWidth="1"/>
    <col min="4552" max="4552" width="50.85546875" bestFit="1" customWidth="1"/>
    <col min="4553" max="4553" width="51" bestFit="1" customWidth="1"/>
    <col min="4554" max="4554" width="54.140625" bestFit="1" customWidth="1"/>
    <col min="4555" max="4555" width="59.5703125" bestFit="1" customWidth="1"/>
    <col min="4556" max="4556" width="62.85546875" bestFit="1" customWidth="1"/>
    <col min="4557" max="4557" width="6.28515625" bestFit="1" customWidth="1"/>
    <col min="4558" max="4558" width="9.28515625" bestFit="1" customWidth="1"/>
    <col min="4559" max="4559" width="61" bestFit="1" customWidth="1"/>
    <col min="4560" max="4560" width="64.140625" bestFit="1" customWidth="1"/>
    <col min="4561" max="4561" width="39.28515625" bestFit="1" customWidth="1"/>
    <col min="4562" max="4562" width="42.5703125" bestFit="1" customWidth="1"/>
    <col min="4563" max="4563" width="57.7109375" bestFit="1" customWidth="1"/>
    <col min="4564" max="4564" width="60.85546875" bestFit="1" customWidth="1"/>
    <col min="4565" max="4565" width="22.7109375" bestFit="1" customWidth="1"/>
    <col min="4566" max="4566" width="26" bestFit="1" customWidth="1"/>
    <col min="4567" max="4567" width="33.7109375" bestFit="1" customWidth="1"/>
    <col min="4568" max="4568" width="36.85546875" bestFit="1" customWidth="1"/>
    <col min="4569" max="4569" width="28.5703125" bestFit="1" customWidth="1"/>
    <col min="4570" max="4570" width="31.7109375" bestFit="1" customWidth="1"/>
    <col min="4571" max="4571" width="43.42578125" bestFit="1" customWidth="1"/>
    <col min="4572" max="4572" width="46.7109375" bestFit="1" customWidth="1"/>
    <col min="4573" max="4573" width="51.140625" bestFit="1" customWidth="1"/>
    <col min="4574" max="4574" width="54.28515625" bestFit="1" customWidth="1"/>
    <col min="4575" max="4575" width="60.85546875" bestFit="1" customWidth="1"/>
    <col min="4576" max="4576" width="64" bestFit="1" customWidth="1"/>
    <col min="4577" max="4577" width="26" bestFit="1" customWidth="1"/>
    <col min="4578" max="4578" width="29.140625" bestFit="1" customWidth="1"/>
    <col min="4579" max="4579" width="40" bestFit="1" customWidth="1"/>
    <col min="4580" max="4580" width="43.140625" bestFit="1" customWidth="1"/>
    <col min="4581" max="4581" width="20.85546875" bestFit="1" customWidth="1"/>
    <col min="4582" max="4582" width="24" bestFit="1" customWidth="1"/>
    <col min="4583" max="4583" width="32.42578125" bestFit="1" customWidth="1"/>
    <col min="4584" max="4584" width="35.5703125" bestFit="1" customWidth="1"/>
    <col min="4585" max="4585" width="53.140625" bestFit="1" customWidth="1"/>
    <col min="4586" max="4586" width="56.28515625" bestFit="1" customWidth="1"/>
    <col min="4587" max="4587" width="34.5703125" bestFit="1" customWidth="1"/>
    <col min="4588" max="4588" width="37.7109375" bestFit="1" customWidth="1"/>
    <col min="4589" max="4589" width="58.5703125" bestFit="1" customWidth="1"/>
    <col min="4590" max="4590" width="61.7109375" bestFit="1" customWidth="1"/>
    <col min="4591" max="4591" width="25.140625" bestFit="1" customWidth="1"/>
    <col min="4592" max="4592" width="28.28515625" bestFit="1" customWidth="1"/>
    <col min="4593" max="4593" width="28.85546875" bestFit="1" customWidth="1"/>
    <col min="4594" max="4594" width="32" bestFit="1" customWidth="1"/>
    <col min="4595" max="4595" width="51.5703125" bestFit="1" customWidth="1"/>
    <col min="4596" max="4596" width="54.85546875" bestFit="1" customWidth="1"/>
    <col min="4597" max="4597" width="37.5703125" bestFit="1" customWidth="1"/>
    <col min="4598" max="4598" width="40.7109375" bestFit="1" customWidth="1"/>
    <col min="4599" max="4599" width="28" bestFit="1" customWidth="1"/>
    <col min="4600" max="4600" width="31.140625" bestFit="1" customWidth="1"/>
    <col min="4601" max="4601" width="46.140625" bestFit="1" customWidth="1"/>
    <col min="4602" max="4602" width="49.28515625" bestFit="1" customWidth="1"/>
    <col min="4603" max="4603" width="58.5703125" bestFit="1" customWidth="1"/>
    <col min="4604" max="4604" width="61.7109375" bestFit="1" customWidth="1"/>
    <col min="4605" max="4605" width="27.7109375" bestFit="1" customWidth="1"/>
    <col min="4606" max="4606" width="30.85546875" bestFit="1" customWidth="1"/>
    <col min="4607" max="4607" width="17.42578125" bestFit="1" customWidth="1"/>
    <col min="4608" max="4608" width="20.5703125" bestFit="1" customWidth="1"/>
    <col min="4609" max="4609" width="15.85546875" bestFit="1" customWidth="1"/>
    <col min="4610" max="4610" width="19" bestFit="1" customWidth="1"/>
    <col min="4611" max="4611" width="20.5703125" bestFit="1" customWidth="1"/>
    <col min="4612" max="4612" width="23.7109375" bestFit="1" customWidth="1"/>
    <col min="4613" max="4613" width="25.5703125" bestFit="1" customWidth="1"/>
    <col min="4614" max="4614" width="28.7109375" bestFit="1" customWidth="1"/>
    <col min="4615" max="4615" width="6.140625" bestFit="1" customWidth="1"/>
    <col min="4616" max="4616" width="9" bestFit="1" customWidth="1"/>
    <col min="4617" max="4617" width="12" bestFit="1" customWidth="1"/>
    <col min="4618" max="4618" width="15.140625" bestFit="1" customWidth="1"/>
    <col min="4619" max="4619" width="32.85546875" bestFit="1" customWidth="1"/>
    <col min="4620" max="4620" width="36" bestFit="1" customWidth="1"/>
    <col min="4621" max="4621" width="56.5703125" bestFit="1" customWidth="1"/>
    <col min="4622" max="4622" width="59.7109375" bestFit="1" customWidth="1"/>
    <col min="4623" max="4623" width="17.5703125" bestFit="1" customWidth="1"/>
    <col min="4624" max="4624" width="20.7109375" bestFit="1" customWidth="1"/>
    <col min="4625" max="4625" width="20.140625" bestFit="1" customWidth="1"/>
    <col min="4626" max="4626" width="23.28515625" bestFit="1" customWidth="1"/>
    <col min="4627" max="4627" width="21" bestFit="1" customWidth="1"/>
    <col min="4628" max="4628" width="24.140625" bestFit="1" customWidth="1"/>
    <col min="4629" max="4629" width="52.28515625" bestFit="1" customWidth="1"/>
    <col min="4630" max="4630" width="55.42578125" bestFit="1" customWidth="1"/>
    <col min="4631" max="4631" width="36.5703125" bestFit="1" customWidth="1"/>
    <col min="4632" max="4632" width="39.7109375" bestFit="1" customWidth="1"/>
    <col min="4633" max="4633" width="55.28515625" bestFit="1" customWidth="1"/>
    <col min="4634" max="4634" width="58.42578125" bestFit="1" customWidth="1"/>
    <col min="4635" max="4635" width="49.7109375" bestFit="1" customWidth="1"/>
    <col min="4636" max="4636" width="52.85546875" bestFit="1" customWidth="1"/>
    <col min="4637" max="4637" width="36.28515625" bestFit="1" customWidth="1"/>
    <col min="4638" max="4638" width="39.42578125" bestFit="1" customWidth="1"/>
    <col min="4639" max="4639" width="42.7109375" bestFit="1" customWidth="1"/>
    <col min="4640" max="4640" width="45.85546875" bestFit="1" customWidth="1"/>
    <col min="4641" max="4641" width="43.42578125" bestFit="1" customWidth="1"/>
    <col min="4642" max="4642" width="46.7109375" bestFit="1" customWidth="1"/>
    <col min="4643" max="4643" width="43" bestFit="1" customWidth="1"/>
    <col min="4644" max="4644" width="46.28515625" bestFit="1" customWidth="1"/>
    <col min="4645" max="4645" width="42.28515625" bestFit="1" customWidth="1"/>
    <col min="4646" max="4646" width="45.42578125" bestFit="1" customWidth="1"/>
    <col min="4647" max="4647" width="40" bestFit="1" customWidth="1"/>
    <col min="4648" max="4648" width="43.140625" bestFit="1" customWidth="1"/>
    <col min="4649" max="4649" width="51.7109375" bestFit="1" customWidth="1"/>
    <col min="4650" max="4650" width="55" bestFit="1" customWidth="1"/>
    <col min="4651" max="4651" width="30.140625" bestFit="1" customWidth="1"/>
    <col min="4652" max="4652" width="33.28515625" bestFit="1" customWidth="1"/>
    <col min="4653" max="4653" width="58" bestFit="1" customWidth="1"/>
    <col min="4654" max="4654" width="61.140625" bestFit="1" customWidth="1"/>
    <col min="4655" max="4655" width="32.5703125" bestFit="1" customWidth="1"/>
    <col min="4656" max="4656" width="35.7109375" bestFit="1" customWidth="1"/>
    <col min="4657" max="4657" width="18" bestFit="1" customWidth="1"/>
    <col min="4658" max="4658" width="21.140625" bestFit="1" customWidth="1"/>
    <col min="4659" max="4659" width="28.140625" bestFit="1" customWidth="1"/>
    <col min="4660" max="4660" width="31.28515625" bestFit="1" customWidth="1"/>
    <col min="4661" max="4661" width="41.85546875" bestFit="1" customWidth="1"/>
    <col min="4662" max="4662" width="45" bestFit="1" customWidth="1"/>
    <col min="4663" max="4663" width="57.140625" bestFit="1" customWidth="1"/>
    <col min="4664" max="4664" width="60.28515625" bestFit="1" customWidth="1"/>
    <col min="4665" max="4665" width="34.28515625" bestFit="1" customWidth="1"/>
    <col min="4666" max="4666" width="37.42578125" bestFit="1" customWidth="1"/>
    <col min="4667" max="4667" width="54.28515625" bestFit="1" customWidth="1"/>
    <col min="4668" max="4668" width="57.42578125" bestFit="1" customWidth="1"/>
    <col min="4669" max="4669" width="23.42578125" bestFit="1" customWidth="1"/>
    <col min="4670" max="4670" width="26.5703125" bestFit="1" customWidth="1"/>
    <col min="4671" max="4671" width="28" bestFit="1" customWidth="1"/>
    <col min="4672" max="4672" width="31.140625" bestFit="1" customWidth="1"/>
    <col min="4673" max="4673" width="38.7109375" bestFit="1" customWidth="1"/>
    <col min="4674" max="4674" width="41.85546875" bestFit="1" customWidth="1"/>
    <col min="4675" max="4675" width="29.7109375" bestFit="1" customWidth="1"/>
    <col min="4676" max="4676" width="32.85546875" bestFit="1" customWidth="1"/>
    <col min="4677" max="4677" width="16.5703125" bestFit="1" customWidth="1"/>
    <col min="4678" max="4678" width="19.7109375" bestFit="1" customWidth="1"/>
    <col min="4679" max="4679" width="57.28515625" bestFit="1" customWidth="1"/>
    <col min="4680" max="4680" width="60.42578125" bestFit="1" customWidth="1"/>
    <col min="4681" max="4681" width="48.140625" bestFit="1" customWidth="1"/>
    <col min="4682" max="4682" width="51.28515625" bestFit="1" customWidth="1"/>
    <col min="4683" max="4683" width="52.85546875" bestFit="1" customWidth="1"/>
    <col min="4684" max="4684" width="56" bestFit="1" customWidth="1"/>
    <col min="4685" max="4685" width="20.5703125" bestFit="1" customWidth="1"/>
    <col min="4686" max="4686" width="23.5703125" bestFit="1" customWidth="1"/>
    <col min="4687" max="4687" width="20.42578125" bestFit="1" customWidth="1"/>
    <col min="4688" max="4688" width="23.5703125" bestFit="1" customWidth="1"/>
    <col min="4689" max="4689" width="37.28515625" bestFit="1" customWidth="1"/>
    <col min="4690" max="4690" width="40.42578125" bestFit="1" customWidth="1"/>
    <col min="4691" max="4691" width="53.28515625" bestFit="1" customWidth="1"/>
    <col min="4692" max="4692" width="56.42578125" bestFit="1" customWidth="1"/>
    <col min="4693" max="4693" width="60.140625" bestFit="1" customWidth="1"/>
    <col min="4694" max="4694" width="63.42578125" bestFit="1" customWidth="1"/>
    <col min="4695" max="4695" width="46.85546875" bestFit="1" customWidth="1"/>
    <col min="4696" max="4696" width="50" bestFit="1" customWidth="1"/>
    <col min="4697" max="4697" width="53.7109375" bestFit="1" customWidth="1"/>
    <col min="4698" max="4698" width="56.85546875" bestFit="1" customWidth="1"/>
    <col min="4699" max="4699" width="23" bestFit="1" customWidth="1"/>
    <col min="4700" max="4700" width="26.28515625" bestFit="1" customWidth="1"/>
    <col min="4701" max="4701" width="61" bestFit="1" customWidth="1"/>
    <col min="4702" max="4702" width="64.140625" bestFit="1" customWidth="1"/>
    <col min="4703" max="4703" width="29.85546875" bestFit="1" customWidth="1"/>
    <col min="4704" max="4704" width="33" bestFit="1" customWidth="1"/>
    <col min="4705" max="4705" width="40.140625" bestFit="1" customWidth="1"/>
    <col min="4706" max="4706" width="43.28515625" bestFit="1" customWidth="1"/>
    <col min="4707" max="4707" width="54.28515625" bestFit="1" customWidth="1"/>
    <col min="4708" max="4708" width="57.42578125" bestFit="1" customWidth="1"/>
    <col min="4709" max="4709" width="44.42578125" bestFit="1" customWidth="1"/>
    <col min="4710" max="4710" width="47.5703125" bestFit="1" customWidth="1"/>
    <col min="4711" max="4711" width="56.42578125" bestFit="1" customWidth="1"/>
    <col min="4712" max="4712" width="59.5703125" bestFit="1" customWidth="1"/>
    <col min="4713" max="4713" width="37" bestFit="1" customWidth="1"/>
    <col min="4714" max="4714" width="40.140625" bestFit="1" customWidth="1"/>
    <col min="4715" max="4715" width="36.85546875" bestFit="1" customWidth="1"/>
    <col min="4716" max="4716" width="40" bestFit="1" customWidth="1"/>
    <col min="4717" max="4717" width="15.42578125" bestFit="1" customWidth="1"/>
    <col min="4718" max="4718" width="18.5703125" bestFit="1" customWidth="1"/>
    <col min="4719" max="4719" width="26.85546875" bestFit="1" customWidth="1"/>
    <col min="4720" max="4720" width="30.140625" bestFit="1" customWidth="1"/>
    <col min="4721" max="4721" width="8.85546875" bestFit="1" customWidth="1"/>
    <col min="4722" max="4722" width="11.85546875" bestFit="1" customWidth="1"/>
    <col min="4723" max="4723" width="38.28515625" bestFit="1" customWidth="1"/>
    <col min="4724" max="4724" width="41.42578125" bestFit="1" customWidth="1"/>
    <col min="4725" max="4725" width="24.7109375" bestFit="1" customWidth="1"/>
    <col min="4726" max="4726" width="27.85546875" bestFit="1" customWidth="1"/>
    <col min="4727" max="4727" width="54.140625" bestFit="1" customWidth="1"/>
    <col min="4728" max="4728" width="57.28515625" bestFit="1" customWidth="1"/>
    <col min="4729" max="4729" width="18.7109375" bestFit="1" customWidth="1"/>
    <col min="4730" max="4730" width="22" bestFit="1" customWidth="1"/>
    <col min="4731" max="4731" width="22.140625" bestFit="1" customWidth="1"/>
    <col min="4732" max="4732" width="25.28515625" bestFit="1" customWidth="1"/>
    <col min="4733" max="4733" width="75.28515625" bestFit="1" customWidth="1"/>
    <col min="4734" max="4734" width="78.42578125" bestFit="1" customWidth="1"/>
    <col min="4735" max="4735" width="61" bestFit="1" customWidth="1"/>
    <col min="4736" max="4736" width="64.140625" bestFit="1" customWidth="1"/>
    <col min="4737" max="4737" width="24.42578125" bestFit="1" customWidth="1"/>
    <col min="4738" max="4738" width="27.5703125" bestFit="1" customWidth="1"/>
    <col min="4739" max="4739" width="24.7109375" bestFit="1" customWidth="1"/>
    <col min="4740" max="4740" width="27.85546875" bestFit="1" customWidth="1"/>
    <col min="4741" max="4741" width="6.5703125" bestFit="1" customWidth="1"/>
    <col min="4742" max="4742" width="9.5703125" bestFit="1" customWidth="1"/>
    <col min="4743" max="4743" width="34.42578125" bestFit="1" customWidth="1"/>
    <col min="4744" max="4744" width="37.5703125" bestFit="1" customWidth="1"/>
    <col min="4745" max="4745" width="33.7109375" bestFit="1" customWidth="1"/>
    <col min="4746" max="4746" width="36.85546875" bestFit="1" customWidth="1"/>
    <col min="4747" max="4747" width="24.28515625" bestFit="1" customWidth="1"/>
    <col min="4748" max="4748" width="27.42578125" bestFit="1" customWidth="1"/>
    <col min="4749" max="4749" width="60.28515625" bestFit="1" customWidth="1"/>
    <col min="4750" max="4750" width="63.5703125" bestFit="1" customWidth="1"/>
    <col min="4751" max="4751" width="27.5703125" bestFit="1" customWidth="1"/>
    <col min="4752" max="4752" width="30.7109375" bestFit="1" customWidth="1"/>
    <col min="4753" max="4753" width="53.42578125" bestFit="1" customWidth="1"/>
    <col min="4754" max="4754" width="56.5703125" bestFit="1" customWidth="1"/>
    <col min="4755" max="4755" width="45.85546875" bestFit="1" customWidth="1"/>
    <col min="4756" max="4756" width="49" bestFit="1" customWidth="1"/>
    <col min="4757" max="4757" width="49.85546875" bestFit="1" customWidth="1"/>
    <col min="4758" max="4758" width="53" bestFit="1" customWidth="1"/>
    <col min="4759" max="4759" width="65.85546875" bestFit="1" customWidth="1"/>
    <col min="4760" max="4760" width="69" bestFit="1" customWidth="1"/>
    <col min="4761" max="4761" width="53.7109375" bestFit="1" customWidth="1"/>
    <col min="4762" max="4762" width="56.85546875" bestFit="1" customWidth="1"/>
    <col min="4763" max="4763" width="33.28515625" bestFit="1" customWidth="1"/>
    <col min="4764" max="4764" width="36.42578125" bestFit="1" customWidth="1"/>
    <col min="4765" max="4765" width="38.7109375" bestFit="1" customWidth="1"/>
    <col min="4766" max="4766" width="41.85546875" bestFit="1" customWidth="1"/>
    <col min="4767" max="4767" width="51.85546875" bestFit="1" customWidth="1"/>
    <col min="4768" max="4768" width="55.140625" bestFit="1" customWidth="1"/>
    <col min="4769" max="4769" width="49" bestFit="1" customWidth="1"/>
    <col min="4770" max="4770" width="52.140625" bestFit="1" customWidth="1"/>
    <col min="4771" max="4771" width="21.28515625" bestFit="1" customWidth="1"/>
    <col min="4772" max="4772" width="24.42578125" bestFit="1" customWidth="1"/>
    <col min="4773" max="4773" width="49.28515625" bestFit="1" customWidth="1"/>
    <col min="4774" max="4774" width="52.42578125" bestFit="1" customWidth="1"/>
    <col min="4775" max="4775" width="44.85546875" bestFit="1" customWidth="1"/>
    <col min="4776" max="4776" width="48" bestFit="1" customWidth="1"/>
    <col min="4777" max="4777" width="61.42578125" bestFit="1" customWidth="1"/>
    <col min="4778" max="4778" width="64.5703125" bestFit="1" customWidth="1"/>
    <col min="4779" max="4779" width="32.85546875" bestFit="1" customWidth="1"/>
    <col min="4780" max="4780" width="36" bestFit="1" customWidth="1"/>
    <col min="4781" max="4781" width="44.140625" bestFit="1" customWidth="1"/>
    <col min="4782" max="4782" width="47.28515625" bestFit="1" customWidth="1"/>
    <col min="4783" max="4783" width="34.5703125" bestFit="1" customWidth="1"/>
    <col min="4784" max="4784" width="37.7109375" bestFit="1" customWidth="1"/>
    <col min="4785" max="4785" width="54.42578125" bestFit="1" customWidth="1"/>
    <col min="4786" max="4786" width="57.5703125" bestFit="1" customWidth="1"/>
    <col min="4787" max="4787" width="63" bestFit="1" customWidth="1"/>
    <col min="4788" max="4788" width="66.140625" bestFit="1" customWidth="1"/>
    <col min="4789" max="4789" width="24.7109375" bestFit="1" customWidth="1"/>
    <col min="4790" max="4790" width="27.85546875" bestFit="1" customWidth="1"/>
    <col min="4791" max="4791" width="54.7109375" bestFit="1" customWidth="1"/>
    <col min="4792" max="4792" width="57.85546875" bestFit="1" customWidth="1"/>
    <col min="4793" max="4793" width="16.7109375" bestFit="1" customWidth="1"/>
    <col min="4794" max="4794" width="19.85546875" bestFit="1" customWidth="1"/>
    <col min="4795" max="4795" width="55.7109375" bestFit="1" customWidth="1"/>
    <col min="4796" max="4796" width="59" bestFit="1" customWidth="1"/>
    <col min="4797" max="4797" width="51.85546875" bestFit="1" customWidth="1"/>
    <col min="4798" max="4798" width="55.140625" bestFit="1" customWidth="1"/>
    <col min="4799" max="4799" width="45.28515625" bestFit="1" customWidth="1"/>
    <col min="4800" max="4800" width="48.42578125" bestFit="1" customWidth="1"/>
    <col min="4801" max="4801" width="38.5703125" bestFit="1" customWidth="1"/>
    <col min="4802" max="4802" width="41.7109375" bestFit="1" customWidth="1"/>
    <col min="4803" max="4803" width="43" bestFit="1" customWidth="1"/>
    <col min="4804" max="4804" width="46.28515625" bestFit="1" customWidth="1"/>
    <col min="4805" max="4805" width="47.7109375" bestFit="1" customWidth="1"/>
    <col min="4806" max="4806" width="51" bestFit="1" customWidth="1"/>
    <col min="4807" max="4807" width="34" bestFit="1" customWidth="1"/>
    <col min="4808" max="4808" width="37.140625" bestFit="1" customWidth="1"/>
    <col min="4809" max="4809" width="30" bestFit="1" customWidth="1"/>
    <col min="4810" max="4810" width="33.140625" bestFit="1" customWidth="1"/>
    <col min="4811" max="4811" width="60.140625" bestFit="1" customWidth="1"/>
    <col min="4812" max="4812" width="63.42578125" bestFit="1" customWidth="1"/>
    <col min="4813" max="4813" width="38" bestFit="1" customWidth="1"/>
    <col min="4814" max="4814" width="41.140625" bestFit="1" customWidth="1"/>
    <col min="4815" max="4815" width="20.5703125" bestFit="1" customWidth="1"/>
    <col min="4816" max="4816" width="23.7109375" bestFit="1" customWidth="1"/>
    <col min="4817" max="4817" width="59.28515625" bestFit="1" customWidth="1"/>
    <col min="4818" max="4818" width="62.42578125" bestFit="1" customWidth="1"/>
    <col min="4819" max="4819" width="18.7109375" bestFit="1" customWidth="1"/>
    <col min="4820" max="4820" width="22" bestFit="1" customWidth="1"/>
    <col min="4821" max="4821" width="54.42578125" bestFit="1" customWidth="1"/>
    <col min="4822" max="4822" width="57.5703125" bestFit="1" customWidth="1"/>
    <col min="4823" max="4823" width="18.42578125" bestFit="1" customWidth="1"/>
    <col min="4824" max="4824" width="21.7109375" bestFit="1" customWidth="1"/>
    <col min="4825" max="4825" width="41.42578125" bestFit="1" customWidth="1"/>
    <col min="4826" max="4826" width="44.5703125" bestFit="1" customWidth="1"/>
    <col min="4827" max="4827" width="38.28515625" bestFit="1" customWidth="1"/>
    <col min="4828" max="4828" width="41.42578125" bestFit="1" customWidth="1"/>
    <col min="4829" max="4829" width="29.140625" bestFit="1" customWidth="1"/>
    <col min="4830" max="4830" width="32.28515625" bestFit="1" customWidth="1"/>
    <col min="4831" max="4831" width="17" bestFit="1" customWidth="1"/>
    <col min="4832" max="4832" width="20.140625" bestFit="1" customWidth="1"/>
    <col min="4833" max="4833" width="52.5703125" bestFit="1" customWidth="1"/>
    <col min="4834" max="4834" width="55.7109375" bestFit="1" customWidth="1"/>
    <col min="4835" max="4835" width="35.140625" bestFit="1" customWidth="1"/>
    <col min="4836" max="4836" width="38.42578125" bestFit="1" customWidth="1"/>
    <col min="4837" max="4837" width="31" bestFit="1" customWidth="1"/>
    <col min="4838" max="4838" width="34.28515625" bestFit="1" customWidth="1"/>
    <col min="4839" max="4839" width="12.85546875" bestFit="1" customWidth="1"/>
    <col min="4840" max="4840" width="16" bestFit="1" customWidth="1"/>
    <col min="4841" max="4841" width="58.85546875" bestFit="1" customWidth="1"/>
    <col min="4842" max="4842" width="62" bestFit="1" customWidth="1"/>
    <col min="4843" max="4843" width="51.42578125" bestFit="1" customWidth="1"/>
    <col min="4844" max="4844" width="54.7109375" bestFit="1" customWidth="1"/>
    <col min="4845" max="4845" width="56.140625" bestFit="1" customWidth="1"/>
    <col min="4846" max="4846" width="59.42578125" bestFit="1" customWidth="1"/>
    <col min="4847" max="4847" width="28.5703125" bestFit="1" customWidth="1"/>
    <col min="4848" max="4848" width="31.7109375" bestFit="1" customWidth="1"/>
    <col min="4849" max="4849" width="56" bestFit="1" customWidth="1"/>
    <col min="4850" max="4850" width="59.28515625" bestFit="1" customWidth="1"/>
    <col min="4851" max="4851" width="16.5703125" bestFit="1" customWidth="1"/>
    <col min="4852" max="4852" width="19.7109375" bestFit="1" customWidth="1"/>
    <col min="4853" max="4853" width="33.140625" bestFit="1" customWidth="1"/>
    <col min="4854" max="4854" width="36.28515625" bestFit="1" customWidth="1"/>
    <col min="4855" max="4855" width="54.85546875" bestFit="1" customWidth="1"/>
    <col min="4856" max="4856" width="58" bestFit="1" customWidth="1"/>
    <col min="4857" max="4857" width="27" bestFit="1" customWidth="1"/>
    <col min="4858" max="4858" width="30.28515625" bestFit="1" customWidth="1"/>
    <col min="4859" max="4859" width="38.5703125" bestFit="1" customWidth="1"/>
    <col min="4860" max="4860" width="41.7109375" bestFit="1" customWidth="1"/>
    <col min="4861" max="4861" width="57.7109375" bestFit="1" customWidth="1"/>
    <col min="4862" max="4862" width="60.85546875" bestFit="1" customWidth="1"/>
    <col min="4863" max="4863" width="59.140625" bestFit="1" customWidth="1"/>
    <col min="4864" max="4864" width="62.28515625" bestFit="1" customWidth="1"/>
    <col min="4865" max="4865" width="37.28515625" bestFit="1" customWidth="1"/>
    <col min="4866" max="4866" width="40.42578125" bestFit="1" customWidth="1"/>
    <col min="4867" max="4867" width="27.7109375" bestFit="1" customWidth="1"/>
    <col min="4868" max="4868" width="30.85546875" bestFit="1" customWidth="1"/>
    <col min="4869" max="4869" width="26.140625" bestFit="1" customWidth="1"/>
    <col min="4870" max="4870" width="29.28515625" bestFit="1" customWidth="1"/>
    <col min="4871" max="4871" width="26" bestFit="1" customWidth="1"/>
    <col min="4872" max="4872" width="29.140625" bestFit="1" customWidth="1"/>
    <col min="4873" max="4873" width="54.7109375" bestFit="1" customWidth="1"/>
    <col min="4874" max="4874" width="57.85546875" bestFit="1" customWidth="1"/>
    <col min="4875" max="4875" width="58" bestFit="1" customWidth="1"/>
    <col min="4876" max="4876" width="61.140625" bestFit="1" customWidth="1"/>
    <col min="4877" max="4877" width="46" bestFit="1" customWidth="1"/>
    <col min="4878" max="4878" width="49.140625" bestFit="1" customWidth="1"/>
    <col min="4879" max="4879" width="53.42578125" bestFit="1" customWidth="1"/>
    <col min="4880" max="4880" width="56.5703125" bestFit="1" customWidth="1"/>
    <col min="4881" max="4881" width="35.28515625" bestFit="1" customWidth="1"/>
    <col min="4882" max="4882" width="38.5703125" bestFit="1" customWidth="1"/>
    <col min="4883" max="4883" width="40" bestFit="1" customWidth="1"/>
    <col min="4884" max="4884" width="43.140625" bestFit="1" customWidth="1"/>
    <col min="4885" max="4885" width="56.5703125" bestFit="1" customWidth="1"/>
    <col min="4886" max="4886" width="59.7109375" bestFit="1" customWidth="1"/>
    <col min="4887" max="4887" width="37.28515625" bestFit="1" customWidth="1"/>
    <col min="4888" max="4888" width="40.42578125" bestFit="1" customWidth="1"/>
    <col min="4889" max="4889" width="25" bestFit="1" customWidth="1"/>
    <col min="4890" max="4890" width="28.140625" bestFit="1" customWidth="1"/>
    <col min="4891" max="4891" width="49.140625" bestFit="1" customWidth="1"/>
    <col min="4892" max="4892" width="52.28515625" bestFit="1" customWidth="1"/>
    <col min="4893" max="4893" width="10" bestFit="1" customWidth="1"/>
    <col min="4894" max="4894" width="11.42578125" bestFit="1" customWidth="1"/>
    <col min="4895" max="4895" width="26" bestFit="1" customWidth="1"/>
    <col min="4896" max="4896" width="29.140625" bestFit="1" customWidth="1"/>
    <col min="4897" max="4897" width="16.42578125" bestFit="1" customWidth="1"/>
    <col min="4898" max="4898" width="19.5703125" bestFit="1" customWidth="1"/>
    <col min="4899" max="4899" width="31.28515625" bestFit="1" customWidth="1"/>
    <col min="4900" max="4900" width="34.5703125" bestFit="1" customWidth="1"/>
    <col min="4901" max="4901" width="6.5703125" bestFit="1" customWidth="1"/>
    <col min="4902" max="4902" width="9.5703125" bestFit="1" customWidth="1"/>
    <col min="4903" max="4903" width="15.5703125" bestFit="1" customWidth="1"/>
    <col min="4904" max="4904" width="18.7109375" bestFit="1" customWidth="1"/>
    <col min="4905" max="4905" width="30.42578125" bestFit="1" customWidth="1"/>
    <col min="4906" max="4906" width="33.5703125" bestFit="1" customWidth="1"/>
    <col min="4907" max="4907" width="50.140625" bestFit="1" customWidth="1"/>
    <col min="4908" max="4908" width="53.28515625" bestFit="1" customWidth="1"/>
    <col min="4909" max="4909" width="24.5703125" bestFit="1" customWidth="1"/>
    <col min="4910" max="4910" width="27.7109375" bestFit="1" customWidth="1"/>
    <col min="4911" max="4911" width="16.5703125" bestFit="1" customWidth="1"/>
    <col min="4912" max="4912" width="19.7109375" bestFit="1" customWidth="1"/>
    <col min="4913" max="4913" width="21" bestFit="1" customWidth="1"/>
    <col min="4914" max="4914" width="24.140625" bestFit="1" customWidth="1"/>
    <col min="4915" max="4915" width="30.5703125" bestFit="1" customWidth="1"/>
    <col min="4916" max="4916" width="33.85546875" bestFit="1" customWidth="1"/>
    <col min="4917" max="4917" width="40.85546875" bestFit="1" customWidth="1"/>
    <col min="4918" max="4918" width="44" bestFit="1" customWidth="1"/>
    <col min="4919" max="4919" width="45.140625" bestFit="1" customWidth="1"/>
    <col min="4920" max="4920" width="48.28515625" bestFit="1" customWidth="1"/>
    <col min="4921" max="4921" width="47.28515625" bestFit="1" customWidth="1"/>
    <col min="4922" max="4922" width="50.5703125" bestFit="1" customWidth="1"/>
    <col min="4923" max="4923" width="61.7109375" bestFit="1" customWidth="1"/>
    <col min="4924" max="4924" width="64.85546875" bestFit="1" customWidth="1"/>
    <col min="4925" max="4925" width="19.7109375" bestFit="1" customWidth="1"/>
    <col min="4926" max="4926" width="22.85546875" bestFit="1" customWidth="1"/>
    <col min="4927" max="4927" width="36.42578125" bestFit="1" customWidth="1"/>
    <col min="4928" max="4928" width="39.5703125" bestFit="1" customWidth="1"/>
    <col min="4929" max="4929" width="19.140625" bestFit="1" customWidth="1"/>
    <col min="4930" max="4930" width="22.28515625" bestFit="1" customWidth="1"/>
    <col min="4931" max="4931" width="52.28515625" bestFit="1" customWidth="1"/>
    <col min="4932" max="4932" width="55.42578125" bestFit="1" customWidth="1"/>
    <col min="4933" max="4933" width="31.7109375" bestFit="1" customWidth="1"/>
    <col min="4934" max="4934" width="34.85546875" bestFit="1" customWidth="1"/>
    <col min="4935" max="4935" width="60" bestFit="1" customWidth="1"/>
    <col min="4936" max="4936" width="63.28515625" bestFit="1" customWidth="1"/>
    <col min="4937" max="4937" width="32" bestFit="1" customWidth="1"/>
    <col min="4938" max="4938" width="35.140625" bestFit="1" customWidth="1"/>
    <col min="4939" max="4939" width="37.140625" bestFit="1" customWidth="1"/>
    <col min="4940" max="4940" width="40.28515625" bestFit="1" customWidth="1"/>
    <col min="4941" max="4941" width="13.140625" bestFit="1" customWidth="1"/>
    <col min="4942" max="4942" width="16.28515625" bestFit="1" customWidth="1"/>
    <col min="4943" max="4943" width="82.7109375" bestFit="1" customWidth="1"/>
    <col min="4944" max="4944" width="85.85546875" bestFit="1" customWidth="1"/>
    <col min="4945" max="4945" width="44.28515625" bestFit="1" customWidth="1"/>
    <col min="4946" max="4947" width="47.42578125" bestFit="1" customWidth="1"/>
    <col min="4948" max="4948" width="50.7109375" bestFit="1" customWidth="1"/>
    <col min="4949" max="4949" width="56.42578125" bestFit="1" customWidth="1"/>
    <col min="4950" max="4950" width="59.5703125" bestFit="1" customWidth="1"/>
    <col min="4951" max="4951" width="25.42578125" bestFit="1" customWidth="1"/>
    <col min="4952" max="4952" width="28.5703125" bestFit="1" customWidth="1"/>
    <col min="4953" max="4953" width="38.42578125" bestFit="1" customWidth="1"/>
    <col min="4954" max="4954" width="41.5703125" bestFit="1" customWidth="1"/>
    <col min="4955" max="4955" width="42" bestFit="1" customWidth="1"/>
    <col min="4956" max="4956" width="45.140625" bestFit="1" customWidth="1"/>
    <col min="4957" max="4957" width="55.28515625" bestFit="1" customWidth="1"/>
    <col min="4958" max="4958" width="58.42578125" bestFit="1" customWidth="1"/>
    <col min="4959" max="4959" width="21.7109375" bestFit="1" customWidth="1"/>
    <col min="4960" max="4960" width="24.85546875" bestFit="1" customWidth="1"/>
    <col min="4961" max="4961" width="13.85546875" bestFit="1" customWidth="1"/>
    <col min="4962" max="4962" width="17" bestFit="1" customWidth="1"/>
    <col min="4963" max="4963" width="26.7109375" bestFit="1" customWidth="1"/>
    <col min="4964" max="4964" width="30" bestFit="1" customWidth="1"/>
    <col min="4965" max="4965" width="40.28515625" bestFit="1" customWidth="1"/>
    <col min="4966" max="4966" width="43.42578125" bestFit="1" customWidth="1"/>
    <col min="4967" max="4967" width="26.7109375" bestFit="1" customWidth="1"/>
    <col min="4968" max="4968" width="30" bestFit="1" customWidth="1"/>
    <col min="4969" max="4969" width="28.42578125" bestFit="1" customWidth="1"/>
    <col min="4970" max="4970" width="31.5703125" bestFit="1" customWidth="1"/>
    <col min="4971" max="4971" width="39.42578125" bestFit="1" customWidth="1"/>
    <col min="4972" max="4972" width="42.7109375" bestFit="1" customWidth="1"/>
    <col min="4973" max="4973" width="57.85546875" bestFit="1" customWidth="1"/>
    <col min="4974" max="4974" width="61" bestFit="1" customWidth="1"/>
    <col min="4975" max="4975" width="39.5703125" bestFit="1" customWidth="1"/>
    <col min="4976" max="4976" width="42.85546875" bestFit="1" customWidth="1"/>
    <col min="4977" max="4977" width="51.140625" bestFit="1" customWidth="1"/>
    <col min="4978" max="4978" width="54.28515625" bestFit="1" customWidth="1"/>
    <col min="4979" max="4979" width="44.85546875" bestFit="1" customWidth="1"/>
    <col min="4980" max="4980" width="48" bestFit="1" customWidth="1"/>
    <col min="4981" max="4981" width="46.28515625" bestFit="1" customWidth="1"/>
    <col min="4982" max="4982" width="49.42578125" bestFit="1" customWidth="1"/>
    <col min="4983" max="4983" width="47.7109375" bestFit="1" customWidth="1"/>
    <col min="4984" max="4984" width="51" bestFit="1" customWidth="1"/>
    <col min="4985" max="4985" width="25.28515625" bestFit="1" customWidth="1"/>
    <col min="4986" max="4986" width="28.42578125" bestFit="1" customWidth="1"/>
    <col min="4987" max="4987" width="53.85546875" bestFit="1" customWidth="1"/>
    <col min="4988" max="4988" width="57" bestFit="1" customWidth="1"/>
    <col min="4989" max="4989" width="52.42578125" bestFit="1" customWidth="1"/>
    <col min="4990" max="4990" width="55.5703125" bestFit="1" customWidth="1"/>
    <col min="4991" max="4991" width="54.28515625" bestFit="1" customWidth="1"/>
    <col min="4992" max="4992" width="57.42578125" bestFit="1" customWidth="1"/>
    <col min="4993" max="4993" width="50" bestFit="1" customWidth="1"/>
    <col min="4994" max="4994" width="53.140625" bestFit="1" customWidth="1"/>
    <col min="4995" max="4995" width="32.42578125" bestFit="1" customWidth="1"/>
    <col min="4996" max="4996" width="35.5703125" bestFit="1" customWidth="1"/>
    <col min="4997" max="4997" width="51.140625" bestFit="1" customWidth="1"/>
    <col min="4998" max="4998" width="54.28515625" bestFit="1" customWidth="1"/>
    <col min="4999" max="4999" width="47" bestFit="1" customWidth="1"/>
    <col min="5000" max="5000" width="50.140625" bestFit="1" customWidth="1"/>
    <col min="5001" max="5001" width="14.140625" bestFit="1" customWidth="1"/>
    <col min="5002" max="5002" width="17.42578125" bestFit="1" customWidth="1"/>
    <col min="5003" max="5003" width="58.5703125" bestFit="1" customWidth="1"/>
    <col min="5004" max="5004" width="61.7109375" bestFit="1" customWidth="1"/>
    <col min="5005" max="5005" width="53.7109375" bestFit="1" customWidth="1"/>
    <col min="5006" max="5006" width="56.85546875" bestFit="1" customWidth="1"/>
    <col min="5007" max="5007" width="59.5703125" bestFit="1" customWidth="1"/>
    <col min="5008" max="5008" width="62.85546875" bestFit="1" customWidth="1"/>
    <col min="5009" max="5009" width="33.42578125" bestFit="1" customWidth="1"/>
    <col min="5010" max="5010" width="36.5703125" bestFit="1" customWidth="1"/>
    <col min="5011" max="5011" width="47.140625" bestFit="1" customWidth="1"/>
    <col min="5012" max="5012" width="50.42578125" bestFit="1" customWidth="1"/>
    <col min="5013" max="5013" width="15.140625" bestFit="1" customWidth="1"/>
    <col min="5014" max="5014" width="18.28515625" bestFit="1" customWidth="1"/>
    <col min="5015" max="5015" width="50.42578125" bestFit="1" customWidth="1"/>
    <col min="5016" max="5016" width="53.5703125" bestFit="1" customWidth="1"/>
    <col min="5017" max="5017" width="14.140625" bestFit="1" customWidth="1"/>
    <col min="5018" max="5018" width="17.42578125" bestFit="1" customWidth="1"/>
    <col min="5019" max="5019" width="23.5703125" bestFit="1" customWidth="1"/>
    <col min="5020" max="5020" width="26.7109375" bestFit="1" customWidth="1"/>
    <col min="5021" max="5021" width="16.140625" bestFit="1" customWidth="1"/>
    <col min="5022" max="5022" width="19.28515625" bestFit="1" customWidth="1"/>
    <col min="5023" max="5023" width="13.85546875" bestFit="1" customWidth="1"/>
    <col min="5024" max="5024" width="17" bestFit="1" customWidth="1"/>
    <col min="5025" max="5025" width="31" bestFit="1" customWidth="1"/>
    <col min="5026" max="5026" width="34.28515625" bestFit="1" customWidth="1"/>
    <col min="5027" max="5027" width="51.42578125" bestFit="1" customWidth="1"/>
    <col min="5028" max="5028" width="54.7109375" bestFit="1" customWidth="1"/>
    <col min="5029" max="5029" width="25.140625" bestFit="1" customWidth="1"/>
    <col min="5030" max="5030" width="28.28515625" bestFit="1" customWidth="1"/>
    <col min="5031" max="5031" width="53.42578125" bestFit="1" customWidth="1"/>
    <col min="5032" max="5032" width="56.5703125" bestFit="1" customWidth="1"/>
    <col min="5033" max="5033" width="49.28515625" bestFit="1" customWidth="1"/>
    <col min="5034" max="5034" width="52.42578125" bestFit="1" customWidth="1"/>
    <col min="5035" max="5035" width="6.7109375" bestFit="1" customWidth="1"/>
    <col min="5036" max="5036" width="9.7109375" bestFit="1" customWidth="1"/>
    <col min="5037" max="5037" width="45.28515625" bestFit="1" customWidth="1"/>
    <col min="5038" max="5038" width="48.42578125" bestFit="1" customWidth="1"/>
    <col min="5039" max="5039" width="22.5703125" bestFit="1" customWidth="1"/>
    <col min="5040" max="5040" width="25.85546875" bestFit="1" customWidth="1"/>
    <col min="5041" max="5041" width="61" bestFit="1" customWidth="1"/>
    <col min="5042" max="5042" width="64.140625" bestFit="1" customWidth="1"/>
    <col min="5043" max="5043" width="27.42578125" bestFit="1" customWidth="1"/>
    <col min="5044" max="5044" width="30.5703125" bestFit="1" customWidth="1"/>
    <col min="5045" max="5045" width="35.140625" bestFit="1" customWidth="1"/>
    <col min="5046" max="5046" width="38.42578125" bestFit="1" customWidth="1"/>
    <col min="5047" max="5047" width="53" bestFit="1" customWidth="1"/>
    <col min="5048" max="5048" width="56.140625" bestFit="1" customWidth="1"/>
    <col min="5049" max="5049" width="46.28515625" bestFit="1" customWidth="1"/>
    <col min="5050" max="5050" width="49.42578125" bestFit="1" customWidth="1"/>
    <col min="5051" max="5051" width="14.7109375" bestFit="1" customWidth="1"/>
    <col min="5052" max="5052" width="18" bestFit="1" customWidth="1"/>
    <col min="5053" max="5053" width="52.85546875" bestFit="1" customWidth="1"/>
    <col min="5054" max="5054" width="56" bestFit="1" customWidth="1"/>
    <col min="5055" max="5055" width="48.5703125" bestFit="1" customWidth="1"/>
    <col min="5056" max="5056" width="51.7109375" bestFit="1" customWidth="1"/>
    <col min="5057" max="5057" width="25.7109375" bestFit="1" customWidth="1"/>
    <col min="5058" max="5058" width="28.85546875" bestFit="1" customWidth="1"/>
    <col min="5059" max="5059" width="21.7109375" bestFit="1" customWidth="1"/>
    <col min="5060" max="5060" width="24.85546875" bestFit="1" customWidth="1"/>
    <col min="5061" max="5061" width="18.5703125" bestFit="1" customWidth="1"/>
    <col min="5062" max="5062" width="21.85546875" bestFit="1" customWidth="1"/>
    <col min="5063" max="5063" width="55" bestFit="1" customWidth="1"/>
    <col min="5064" max="5064" width="58.140625" bestFit="1" customWidth="1"/>
    <col min="5065" max="5065" width="14.5703125" bestFit="1" customWidth="1"/>
    <col min="5066" max="5066" width="17.85546875" bestFit="1" customWidth="1"/>
    <col min="5067" max="5067" width="52.28515625" bestFit="1" customWidth="1"/>
    <col min="5068" max="5068" width="55.42578125" bestFit="1" customWidth="1"/>
    <col min="5069" max="5069" width="54" bestFit="1" customWidth="1"/>
    <col min="5070" max="5070" width="57.140625" bestFit="1" customWidth="1"/>
    <col min="5071" max="5071" width="45" bestFit="1" customWidth="1"/>
    <col min="5072" max="5072" width="48.140625" bestFit="1" customWidth="1"/>
    <col min="5073" max="5073" width="49.28515625" bestFit="1" customWidth="1"/>
    <col min="5074" max="5074" width="52.42578125" bestFit="1" customWidth="1"/>
    <col min="5075" max="5075" width="27.42578125" bestFit="1" customWidth="1"/>
    <col min="5076" max="5076" width="30.5703125" bestFit="1" customWidth="1"/>
    <col min="5077" max="5077" width="7.140625" bestFit="1" customWidth="1"/>
    <col min="5078" max="5078" width="10.140625" bestFit="1" customWidth="1"/>
    <col min="5079" max="5079" width="13.7109375" bestFit="1" customWidth="1"/>
    <col min="5080" max="5080" width="16.85546875" bestFit="1" customWidth="1"/>
    <col min="5081" max="5081" width="45.7109375" bestFit="1" customWidth="1"/>
    <col min="5082" max="5082" width="48.85546875" bestFit="1" customWidth="1"/>
    <col min="5083" max="5083" width="49.28515625" bestFit="1" customWidth="1"/>
    <col min="5084" max="5084" width="52.42578125" bestFit="1" customWidth="1"/>
    <col min="5085" max="5085" width="28.28515625" bestFit="1" customWidth="1"/>
    <col min="5086" max="5086" width="31.42578125" bestFit="1" customWidth="1"/>
    <col min="5087" max="5087" width="16" bestFit="1" customWidth="1"/>
    <col min="5088" max="5088" width="19.140625" bestFit="1" customWidth="1"/>
    <col min="5089" max="5089" width="55.5703125" bestFit="1" customWidth="1"/>
    <col min="5090" max="5090" width="58.85546875" bestFit="1" customWidth="1"/>
    <col min="5091" max="5091" width="57.42578125" bestFit="1" customWidth="1"/>
    <col min="5092" max="5092" width="60.5703125" bestFit="1" customWidth="1"/>
    <col min="5093" max="5093" width="39.28515625" bestFit="1" customWidth="1"/>
    <col min="5094" max="5094" width="42.5703125" bestFit="1" customWidth="1"/>
    <col min="5095" max="5095" width="36" bestFit="1" customWidth="1"/>
    <col min="5096" max="5096" width="39.140625" bestFit="1" customWidth="1"/>
    <col min="5097" max="5097" width="40.42578125" bestFit="1" customWidth="1"/>
    <col min="5098" max="5098" width="43.5703125" bestFit="1" customWidth="1"/>
    <col min="5099" max="5099" width="34.42578125" bestFit="1" customWidth="1"/>
    <col min="5100" max="5100" width="37.5703125" bestFit="1" customWidth="1"/>
    <col min="5101" max="5101" width="24.42578125" bestFit="1" customWidth="1"/>
    <col min="5102" max="5102" width="27.5703125" bestFit="1" customWidth="1"/>
    <col min="5103" max="5103" width="26.28515625" bestFit="1" customWidth="1"/>
    <col min="5104" max="5104" width="29.42578125" bestFit="1" customWidth="1"/>
    <col min="5105" max="5105" width="44" bestFit="1" customWidth="1"/>
    <col min="5106" max="5106" width="47.140625" bestFit="1" customWidth="1"/>
    <col min="5107" max="5107" width="57" bestFit="1" customWidth="1"/>
    <col min="5108" max="5108" width="60.140625" bestFit="1" customWidth="1"/>
    <col min="5109" max="5109" width="24.28515625" bestFit="1" customWidth="1"/>
    <col min="5110" max="5110" width="27.42578125" bestFit="1" customWidth="1"/>
    <col min="5111" max="5111" width="22.5703125" bestFit="1" customWidth="1"/>
    <col min="5112" max="5112" width="25.85546875" bestFit="1" customWidth="1"/>
    <col min="5113" max="5113" width="54.85546875" bestFit="1" customWidth="1"/>
    <col min="5114" max="5114" width="58" bestFit="1" customWidth="1"/>
    <col min="5115" max="5115" width="58.28515625" bestFit="1" customWidth="1"/>
    <col min="5116" max="5116" width="61.42578125" bestFit="1" customWidth="1"/>
    <col min="5117" max="5117" width="22.42578125" bestFit="1" customWidth="1"/>
    <col min="5118" max="5118" width="25.7109375" bestFit="1" customWidth="1"/>
    <col min="5119" max="5119" width="46.7109375" bestFit="1" customWidth="1"/>
    <col min="5120" max="5120" width="49.85546875" bestFit="1" customWidth="1"/>
    <col min="5121" max="5121" width="50.42578125" bestFit="1" customWidth="1"/>
    <col min="5122" max="5122" width="53.5703125" bestFit="1" customWidth="1"/>
    <col min="5123" max="5123" width="13.5703125" bestFit="1" customWidth="1"/>
    <col min="5124" max="5124" width="16.7109375" bestFit="1" customWidth="1"/>
    <col min="5125" max="5125" width="38" bestFit="1" customWidth="1"/>
    <col min="5126" max="5126" width="41.140625" bestFit="1" customWidth="1"/>
    <col min="5127" max="5127" width="23" bestFit="1" customWidth="1"/>
    <col min="5128" max="5128" width="26.28515625" bestFit="1" customWidth="1"/>
    <col min="5129" max="5129" width="34.85546875" bestFit="1" customWidth="1"/>
    <col min="5130" max="5130" width="38.140625" bestFit="1" customWidth="1"/>
    <col min="5131" max="5131" width="41.5703125" bestFit="1" customWidth="1"/>
    <col min="5132" max="5132" width="44.7109375" bestFit="1" customWidth="1"/>
    <col min="5133" max="5133" width="60.140625" bestFit="1" customWidth="1"/>
    <col min="5134" max="5134" width="63.42578125" bestFit="1" customWidth="1"/>
    <col min="5135" max="5135" width="33.28515625" bestFit="1" customWidth="1"/>
    <col min="5136" max="5136" width="36.42578125" bestFit="1" customWidth="1"/>
    <col min="5137" max="5137" width="20" bestFit="1" customWidth="1"/>
    <col min="5138" max="5138" width="23.140625" bestFit="1" customWidth="1"/>
    <col min="5139" max="5139" width="18.28515625" bestFit="1" customWidth="1"/>
    <col min="5140" max="5140" width="21.5703125" bestFit="1" customWidth="1"/>
    <col min="5141" max="5141" width="36.85546875" bestFit="1" customWidth="1"/>
    <col min="5142" max="5142" width="40" bestFit="1" customWidth="1"/>
    <col min="5143" max="5143" width="24.140625" bestFit="1" customWidth="1"/>
    <col min="5144" max="5144" width="27.28515625" bestFit="1" customWidth="1"/>
    <col min="5145" max="5145" width="58.85546875" bestFit="1" customWidth="1"/>
    <col min="5146" max="5146" width="62" bestFit="1" customWidth="1"/>
    <col min="5147" max="5147" width="54.42578125" bestFit="1" customWidth="1"/>
    <col min="5148" max="5148" width="57.5703125" bestFit="1" customWidth="1"/>
    <col min="5149" max="5149" width="30.5703125" bestFit="1" customWidth="1"/>
    <col min="5150" max="5150" width="33.85546875" bestFit="1" customWidth="1"/>
    <col min="5151" max="5151" width="55.140625" bestFit="1" customWidth="1"/>
    <col min="5152" max="5152" width="58.28515625" bestFit="1" customWidth="1"/>
    <col min="5153" max="5153" width="52.28515625" bestFit="1" customWidth="1"/>
    <col min="5154" max="5154" width="55.42578125" bestFit="1" customWidth="1"/>
    <col min="5155" max="5155" width="33" bestFit="1" customWidth="1"/>
    <col min="5156" max="5156" width="36.140625" bestFit="1" customWidth="1"/>
    <col min="5157" max="5157" width="10.5703125" bestFit="1" customWidth="1"/>
    <col min="5158" max="5159" width="13.7109375" bestFit="1" customWidth="1"/>
    <col min="5160" max="5160" width="16.85546875" bestFit="1" customWidth="1"/>
    <col min="5161" max="5161" width="18.28515625" bestFit="1" customWidth="1"/>
    <col min="5162" max="5162" width="21.5703125" bestFit="1" customWidth="1"/>
    <col min="5163" max="5163" width="47.5703125" bestFit="1" customWidth="1"/>
    <col min="5164" max="5164" width="50.85546875" bestFit="1" customWidth="1"/>
    <col min="5165" max="5165" width="60.5703125" bestFit="1" customWidth="1"/>
    <col min="5166" max="5166" width="63.7109375" bestFit="1" customWidth="1"/>
    <col min="5167" max="5167" width="48.28515625" bestFit="1" customWidth="1"/>
    <col min="5168" max="5168" width="51.42578125" bestFit="1" customWidth="1"/>
    <col min="5169" max="5169" width="27.5703125" bestFit="1" customWidth="1"/>
    <col min="5170" max="5170" width="30.7109375" bestFit="1" customWidth="1"/>
    <col min="5171" max="5171" width="37.28515625" bestFit="1" customWidth="1"/>
    <col min="5172" max="5172" width="40.42578125" bestFit="1" customWidth="1"/>
    <col min="5173" max="5173" width="51.28515625" bestFit="1" customWidth="1"/>
    <col min="5174" max="5174" width="54.5703125" bestFit="1" customWidth="1"/>
    <col min="5175" max="5175" width="53.42578125" bestFit="1" customWidth="1"/>
    <col min="5176" max="5176" width="56.5703125" bestFit="1" customWidth="1"/>
    <col min="5177" max="5177" width="46.5703125" bestFit="1" customWidth="1"/>
    <col min="5178" max="5178" width="49.7109375" bestFit="1" customWidth="1"/>
    <col min="5179" max="5179" width="38.85546875" bestFit="1" customWidth="1"/>
    <col min="5180" max="5180" width="42.140625" bestFit="1" customWidth="1"/>
    <col min="5181" max="5181" width="40" bestFit="1" customWidth="1"/>
    <col min="5182" max="5182" width="43.140625" bestFit="1" customWidth="1"/>
    <col min="5183" max="5183" width="55" bestFit="1" customWidth="1"/>
    <col min="5184" max="5184" width="58.140625" bestFit="1" customWidth="1"/>
    <col min="5185" max="5185" width="37.7109375" bestFit="1" customWidth="1"/>
    <col min="5186" max="5186" width="40.85546875" bestFit="1" customWidth="1"/>
    <col min="5187" max="5187" width="51.42578125" bestFit="1" customWidth="1"/>
    <col min="5188" max="5188" width="54.7109375" bestFit="1" customWidth="1"/>
    <col min="5189" max="5189" width="49.42578125" bestFit="1" customWidth="1"/>
    <col min="5190" max="5190" width="52.5703125" bestFit="1" customWidth="1"/>
    <col min="5191" max="5191" width="37.42578125" bestFit="1" customWidth="1"/>
    <col min="5192" max="5192" width="40.5703125" bestFit="1" customWidth="1"/>
    <col min="5193" max="5193" width="44.42578125" bestFit="1" customWidth="1"/>
    <col min="5194" max="5194" width="47.5703125" bestFit="1" customWidth="1"/>
    <col min="5195" max="5195" width="59.85546875" bestFit="1" customWidth="1"/>
    <col min="5196" max="5196" width="63.140625" bestFit="1" customWidth="1"/>
    <col min="5197" max="5197" width="49.85546875" bestFit="1" customWidth="1"/>
    <col min="5198" max="5198" width="53" bestFit="1" customWidth="1"/>
    <col min="5199" max="5199" width="35.85546875" bestFit="1" customWidth="1"/>
    <col min="5200" max="5200" width="39" bestFit="1" customWidth="1"/>
    <col min="5201" max="5201" width="54.7109375" bestFit="1" customWidth="1"/>
    <col min="5202" max="5202" width="57.85546875" bestFit="1" customWidth="1"/>
    <col min="5203" max="5203" width="53.5703125" bestFit="1" customWidth="1"/>
    <col min="5204" max="5204" width="56.7109375" bestFit="1" customWidth="1"/>
    <col min="5205" max="5205" width="25" bestFit="1" customWidth="1"/>
    <col min="5206" max="5206" width="28.140625" bestFit="1" customWidth="1"/>
    <col min="5207" max="5207" width="46.140625" bestFit="1" customWidth="1"/>
    <col min="5208" max="5208" width="49.28515625" bestFit="1" customWidth="1"/>
    <col min="5209" max="5209" width="35" bestFit="1" customWidth="1"/>
    <col min="5210" max="5210" width="38.28515625" bestFit="1" customWidth="1"/>
    <col min="5211" max="5211" width="61.85546875" bestFit="1" customWidth="1"/>
    <col min="5212" max="5212" width="65" bestFit="1" customWidth="1"/>
    <col min="5213" max="5213" width="34" bestFit="1" customWidth="1"/>
    <col min="5214" max="5214" width="37.140625" bestFit="1" customWidth="1"/>
    <col min="5215" max="5215" width="26" bestFit="1" customWidth="1"/>
    <col min="5216" max="5216" width="29.140625" bestFit="1" customWidth="1"/>
    <col min="5217" max="5217" width="33.85546875" bestFit="1" customWidth="1"/>
    <col min="5218" max="5218" width="37" bestFit="1" customWidth="1"/>
    <col min="5219" max="5219" width="23.28515625" bestFit="1" customWidth="1"/>
    <col min="5220" max="5220" width="26.42578125" bestFit="1" customWidth="1"/>
    <col min="5221" max="5221" width="57.140625" bestFit="1" customWidth="1"/>
    <col min="5222" max="5222" width="60.28515625" bestFit="1" customWidth="1"/>
    <col min="5223" max="5223" width="16" bestFit="1" customWidth="1"/>
    <col min="5224" max="5224" width="19.140625" bestFit="1" customWidth="1"/>
    <col min="5225" max="5225" width="39.85546875" bestFit="1" customWidth="1"/>
    <col min="5226" max="5226" width="43" bestFit="1" customWidth="1"/>
    <col min="5227" max="5227" width="45.7109375" bestFit="1" customWidth="1"/>
    <col min="5228" max="5228" width="48.85546875" bestFit="1" customWidth="1"/>
    <col min="5229" max="5229" width="19.85546875" bestFit="1" customWidth="1"/>
    <col min="5230" max="5230" width="23" bestFit="1" customWidth="1"/>
    <col min="5231" max="5231" width="17.28515625" bestFit="1" customWidth="1"/>
    <col min="5232" max="5232" width="20.42578125" bestFit="1" customWidth="1"/>
    <col min="5233" max="5233" width="22.5703125" bestFit="1" customWidth="1"/>
    <col min="5234" max="5234" width="25.85546875" bestFit="1" customWidth="1"/>
    <col min="5235" max="5235" width="55.140625" bestFit="1" customWidth="1"/>
    <col min="5236" max="5236" width="58.28515625" bestFit="1" customWidth="1"/>
    <col min="5237" max="5237" width="44.5703125" bestFit="1" customWidth="1"/>
    <col min="5238" max="5238" width="47.7109375" bestFit="1" customWidth="1"/>
    <col min="5239" max="5239" width="17.140625" bestFit="1" customWidth="1"/>
    <col min="5240" max="5240" width="20.28515625" bestFit="1" customWidth="1"/>
    <col min="5241" max="5241" width="31" bestFit="1" customWidth="1"/>
    <col min="5242" max="5242" width="34.28515625" bestFit="1" customWidth="1"/>
    <col min="5243" max="5243" width="41.140625" bestFit="1" customWidth="1"/>
    <col min="5244" max="5244" width="44.28515625" bestFit="1" customWidth="1"/>
    <col min="5245" max="5245" width="28.5703125" bestFit="1" customWidth="1"/>
    <col min="5246" max="5246" width="31.7109375" bestFit="1" customWidth="1"/>
    <col min="5247" max="5247" width="28.140625" bestFit="1" customWidth="1"/>
    <col min="5248" max="5248" width="31.28515625" bestFit="1" customWidth="1"/>
    <col min="5249" max="5249" width="16" bestFit="1" customWidth="1"/>
    <col min="5250" max="5250" width="19.140625" bestFit="1" customWidth="1"/>
    <col min="5251" max="5251" width="45" bestFit="1" customWidth="1"/>
    <col min="5252" max="5252" width="48.140625" bestFit="1" customWidth="1"/>
    <col min="5253" max="5253" width="32.140625" bestFit="1" customWidth="1"/>
    <col min="5254" max="5254" width="35.28515625" bestFit="1" customWidth="1"/>
    <col min="5255" max="5255" width="11.140625" bestFit="1" customWidth="1"/>
    <col min="5256" max="5256" width="14.28515625" bestFit="1" customWidth="1"/>
    <col min="5257" max="5257" width="24.42578125" bestFit="1" customWidth="1"/>
    <col min="5258" max="5258" width="27.5703125" bestFit="1" customWidth="1"/>
    <col min="5259" max="5259" width="59.42578125" bestFit="1" customWidth="1"/>
    <col min="5260" max="5260" width="62.5703125" bestFit="1" customWidth="1"/>
    <col min="5261" max="5261" width="9" bestFit="1" customWidth="1"/>
    <col min="5262" max="5262" width="12" bestFit="1" customWidth="1"/>
    <col min="5263" max="5263" width="24.140625" bestFit="1" customWidth="1"/>
    <col min="5264" max="5264" width="27.28515625" bestFit="1" customWidth="1"/>
    <col min="5265" max="5265" width="54.7109375" bestFit="1" customWidth="1"/>
    <col min="5266" max="5266" width="57.85546875" bestFit="1" customWidth="1"/>
    <col min="5267" max="5267" width="52.42578125" bestFit="1" customWidth="1"/>
    <col min="5268" max="5268" width="55.5703125" bestFit="1" customWidth="1"/>
    <col min="5269" max="5269" width="43" bestFit="1" customWidth="1"/>
    <col min="5270" max="5270" width="46.28515625" bestFit="1" customWidth="1"/>
    <col min="5271" max="5271" width="21.7109375" bestFit="1" customWidth="1"/>
    <col min="5272" max="5272" width="24.85546875" bestFit="1" customWidth="1"/>
    <col min="5273" max="5273" width="31" bestFit="1" customWidth="1"/>
    <col min="5274" max="5274" width="34.28515625" bestFit="1" customWidth="1"/>
    <col min="5275" max="5275" width="50.5703125" bestFit="1" customWidth="1"/>
    <col min="5276" max="5276" width="53.7109375" bestFit="1" customWidth="1"/>
    <col min="5277" max="5277" width="29.42578125" bestFit="1" customWidth="1"/>
    <col min="5278" max="5278" width="32.5703125" bestFit="1" customWidth="1"/>
    <col min="5279" max="5279" width="48.42578125" bestFit="1" customWidth="1"/>
    <col min="5280" max="5280" width="51.5703125" bestFit="1" customWidth="1"/>
    <col min="5281" max="5281" width="55.28515625" bestFit="1" customWidth="1"/>
    <col min="5282" max="5282" width="58.42578125" bestFit="1" customWidth="1"/>
    <col min="5283" max="5283" width="46" bestFit="1" customWidth="1"/>
    <col min="5284" max="5284" width="49.140625" bestFit="1" customWidth="1"/>
    <col min="5285" max="5285" width="39.5703125" bestFit="1" customWidth="1"/>
    <col min="5286" max="5286" width="42.85546875" bestFit="1" customWidth="1"/>
    <col min="5287" max="5287" width="49.5703125" bestFit="1" customWidth="1"/>
    <col min="5288" max="5288" width="52.7109375" bestFit="1" customWidth="1"/>
    <col min="5289" max="5289" width="35.28515625" bestFit="1" customWidth="1"/>
    <col min="5290" max="5290" width="38.5703125" bestFit="1" customWidth="1"/>
    <col min="5291" max="5291" width="13.28515625" bestFit="1" customWidth="1"/>
    <col min="5292" max="5292" width="16.42578125" bestFit="1" customWidth="1"/>
    <col min="5293" max="5293" width="42.85546875" bestFit="1" customWidth="1"/>
    <col min="5294" max="5294" width="46" bestFit="1" customWidth="1"/>
    <col min="5295" max="5295" width="25.5703125" bestFit="1" customWidth="1"/>
    <col min="5296" max="5296" width="28.7109375" bestFit="1" customWidth="1"/>
    <col min="5297" max="5297" width="60.7109375" bestFit="1" customWidth="1"/>
    <col min="5298" max="5298" width="63.85546875" bestFit="1" customWidth="1"/>
    <col min="5299" max="5299" width="52.85546875" bestFit="1" customWidth="1"/>
    <col min="5300" max="5300" width="56" bestFit="1" customWidth="1"/>
    <col min="5301" max="5301" width="38.7109375" bestFit="1" customWidth="1"/>
    <col min="5302" max="5302" width="41.85546875" bestFit="1" customWidth="1"/>
    <col min="5303" max="5303" width="10" bestFit="1" customWidth="1"/>
    <col min="5304" max="5304" width="12.85546875" bestFit="1" customWidth="1"/>
    <col min="5305" max="5305" width="45" bestFit="1" customWidth="1"/>
    <col min="5306" max="5306" width="48.140625" bestFit="1" customWidth="1"/>
    <col min="5307" max="5307" width="34.7109375" bestFit="1" customWidth="1"/>
    <col min="5308" max="5308" width="38" bestFit="1" customWidth="1"/>
    <col min="5309" max="5309" width="37.140625" bestFit="1" customWidth="1"/>
    <col min="5310" max="5310" width="40.28515625" bestFit="1" customWidth="1"/>
    <col min="5311" max="5311" width="11" bestFit="1" customWidth="1"/>
    <col min="5312" max="5312" width="14.140625" bestFit="1" customWidth="1"/>
    <col min="5313" max="5313" width="37.42578125" bestFit="1" customWidth="1"/>
    <col min="5314" max="5314" width="40.5703125" bestFit="1" customWidth="1"/>
    <col min="5315" max="5315" width="57.42578125" bestFit="1" customWidth="1"/>
    <col min="5316" max="5316" width="60.5703125" bestFit="1" customWidth="1"/>
    <col min="5317" max="5317" width="55.5703125" bestFit="1" customWidth="1"/>
    <col min="5318" max="5318" width="58.85546875" bestFit="1" customWidth="1"/>
    <col min="5319" max="5319" width="38.28515625" bestFit="1" customWidth="1"/>
    <col min="5320" max="5320" width="41.42578125" bestFit="1" customWidth="1"/>
    <col min="5321" max="5321" width="15.28515625" bestFit="1" customWidth="1"/>
    <col min="5322" max="5322" width="18.42578125" bestFit="1" customWidth="1"/>
    <col min="5323" max="5323" width="25.85546875" bestFit="1" customWidth="1"/>
    <col min="5324" max="5324" width="29" bestFit="1" customWidth="1"/>
    <col min="5325" max="5325" width="57.28515625" bestFit="1" customWidth="1"/>
    <col min="5326" max="5326" width="60.42578125" bestFit="1" customWidth="1"/>
    <col min="5327" max="5327" width="29.5703125" bestFit="1" customWidth="1"/>
    <col min="5328" max="5328" width="32.7109375" bestFit="1" customWidth="1"/>
    <col min="5329" max="5329" width="28.140625" bestFit="1" customWidth="1"/>
    <col min="5330" max="5330" width="31.28515625" bestFit="1" customWidth="1"/>
    <col min="5331" max="5331" width="41.5703125" bestFit="1" customWidth="1"/>
    <col min="5332" max="5332" width="44.7109375" bestFit="1" customWidth="1"/>
    <col min="5333" max="5333" width="38.140625" bestFit="1" customWidth="1"/>
    <col min="5334" max="5334" width="41.28515625" bestFit="1" customWidth="1"/>
    <col min="5335" max="5335" width="32" bestFit="1" customWidth="1"/>
    <col min="5336" max="5336" width="35.140625" bestFit="1" customWidth="1"/>
    <col min="5337" max="5337" width="8.85546875" bestFit="1" customWidth="1"/>
    <col min="5338" max="5338" width="11.85546875" bestFit="1" customWidth="1"/>
    <col min="5339" max="5339" width="32.7109375" bestFit="1" customWidth="1"/>
    <col min="5340" max="5340" width="35.85546875" bestFit="1" customWidth="1"/>
    <col min="5341" max="5341" width="49.28515625" bestFit="1" customWidth="1"/>
    <col min="5342" max="5342" width="52.42578125" bestFit="1" customWidth="1"/>
    <col min="5343" max="5343" width="12.42578125" bestFit="1" customWidth="1"/>
    <col min="5344" max="5344" width="15.5703125" bestFit="1" customWidth="1"/>
    <col min="5345" max="5345" width="18.28515625" bestFit="1" customWidth="1"/>
    <col min="5346" max="5346" width="21.5703125" bestFit="1" customWidth="1"/>
    <col min="5347" max="5347" width="26.28515625" bestFit="1" customWidth="1"/>
    <col min="5348" max="5348" width="29.42578125" bestFit="1" customWidth="1"/>
    <col min="5349" max="5349" width="14.5703125" bestFit="1" customWidth="1"/>
    <col min="5350" max="5350" width="17.85546875" bestFit="1" customWidth="1"/>
    <col min="5351" max="5351" width="51.5703125" bestFit="1" customWidth="1"/>
    <col min="5352" max="5352" width="54.85546875" bestFit="1" customWidth="1"/>
    <col min="5353" max="5353" width="55.7109375" bestFit="1" customWidth="1"/>
    <col min="5354" max="5354" width="59" bestFit="1" customWidth="1"/>
    <col min="5355" max="5355" width="27.140625" bestFit="1" customWidth="1"/>
    <col min="5356" max="5356" width="30.42578125" bestFit="1" customWidth="1"/>
    <col min="5357" max="5357" width="15.28515625" bestFit="1" customWidth="1"/>
    <col min="5358" max="5358" width="18.42578125" bestFit="1" customWidth="1"/>
    <col min="5359" max="5359" width="19.7109375" bestFit="1" customWidth="1"/>
    <col min="5360" max="5360" width="22.85546875" bestFit="1" customWidth="1"/>
    <col min="5361" max="5361" width="56.140625" bestFit="1" customWidth="1"/>
    <col min="5362" max="5362" width="59.42578125" bestFit="1" customWidth="1"/>
    <col min="5363" max="5363" width="38.5703125" bestFit="1" customWidth="1"/>
    <col min="5364" max="5364" width="41.7109375" bestFit="1" customWidth="1"/>
    <col min="5365" max="5365" width="12.85546875" bestFit="1" customWidth="1"/>
    <col min="5366" max="5366" width="16" bestFit="1" customWidth="1"/>
    <col min="5367" max="5367" width="60.28515625" bestFit="1" customWidth="1"/>
    <col min="5368" max="5368" width="63.5703125" bestFit="1" customWidth="1"/>
    <col min="5369" max="5369" width="28.7109375" bestFit="1" customWidth="1"/>
    <col min="5370" max="5370" width="31.85546875" bestFit="1" customWidth="1"/>
    <col min="5371" max="5371" width="57.28515625" bestFit="1" customWidth="1"/>
    <col min="5372" max="5372" width="60.42578125" bestFit="1" customWidth="1"/>
    <col min="5373" max="5373" width="22.85546875" bestFit="1" customWidth="1"/>
    <col min="5374" max="5374" width="26.140625" bestFit="1" customWidth="1"/>
    <col min="5375" max="5375" width="52.28515625" bestFit="1" customWidth="1"/>
    <col min="5376" max="5376" width="55.42578125" bestFit="1" customWidth="1"/>
    <col min="5377" max="5377" width="24.28515625" bestFit="1" customWidth="1"/>
    <col min="5378" max="5378" width="27.42578125" bestFit="1" customWidth="1"/>
    <col min="5379" max="5379" width="58.5703125" bestFit="1" customWidth="1"/>
    <col min="5380" max="5380" width="61.7109375" bestFit="1" customWidth="1"/>
    <col min="5381" max="5381" width="16.42578125" bestFit="1" customWidth="1"/>
    <col min="5382" max="5382" width="19.5703125" bestFit="1" customWidth="1"/>
    <col min="5383" max="5383" width="23.85546875" bestFit="1" customWidth="1"/>
    <col min="5384" max="5384" width="27" bestFit="1" customWidth="1"/>
    <col min="5385" max="5385" width="40.85546875" bestFit="1" customWidth="1"/>
    <col min="5386" max="5386" width="44" bestFit="1" customWidth="1"/>
    <col min="5387" max="5387" width="19.85546875" bestFit="1" customWidth="1"/>
    <col min="5388" max="5388" width="23" bestFit="1" customWidth="1"/>
    <col min="5389" max="5389" width="58.140625" bestFit="1" customWidth="1"/>
    <col min="5390" max="5390" width="61.28515625" bestFit="1" customWidth="1"/>
    <col min="5391" max="5391" width="41.140625" bestFit="1" customWidth="1"/>
    <col min="5392" max="5392" width="44.28515625" bestFit="1" customWidth="1"/>
    <col min="5393" max="5393" width="28.28515625" bestFit="1" customWidth="1"/>
    <col min="5394" max="5394" width="31.42578125" bestFit="1" customWidth="1"/>
    <col min="5395" max="5395" width="23.85546875" bestFit="1" customWidth="1"/>
    <col min="5396" max="5396" width="27" bestFit="1" customWidth="1"/>
    <col min="5397" max="5397" width="25.5703125" bestFit="1" customWidth="1"/>
    <col min="5398" max="5398" width="28.7109375" bestFit="1" customWidth="1"/>
    <col min="5399" max="5399" width="38.7109375" bestFit="1" customWidth="1"/>
    <col min="5400" max="5400" width="41.85546875" bestFit="1" customWidth="1"/>
    <col min="5401" max="5401" width="29.85546875" bestFit="1" customWidth="1"/>
    <col min="5402" max="5402" width="33" bestFit="1" customWidth="1"/>
    <col min="5403" max="5403" width="16" bestFit="1" customWidth="1"/>
    <col min="5404" max="5404" width="19.140625" bestFit="1" customWidth="1"/>
    <col min="5405" max="5405" width="51.42578125" bestFit="1" customWidth="1"/>
    <col min="5406" max="5406" width="54.7109375" bestFit="1" customWidth="1"/>
    <col min="5407" max="5407" width="63.140625" bestFit="1" customWidth="1"/>
    <col min="5408" max="5408" width="66.28515625" bestFit="1" customWidth="1"/>
    <col min="5409" max="5409" width="49.7109375" bestFit="1" customWidth="1"/>
    <col min="5410" max="5410" width="52.85546875" bestFit="1" customWidth="1"/>
    <col min="5411" max="5411" width="17.7109375" bestFit="1" customWidth="1"/>
    <col min="5412" max="5412" width="20.85546875" bestFit="1" customWidth="1"/>
    <col min="5413" max="5413" width="23" bestFit="1" customWidth="1"/>
    <col min="5414" max="5414" width="26.28515625" bestFit="1" customWidth="1"/>
    <col min="5415" max="5415" width="47.85546875" bestFit="1" customWidth="1"/>
    <col min="5416" max="5416" width="51.140625" bestFit="1" customWidth="1"/>
    <col min="5417" max="5417" width="48.5703125" bestFit="1" customWidth="1"/>
    <col min="5418" max="5418" width="51.7109375" bestFit="1" customWidth="1"/>
    <col min="5419" max="5419" width="13" bestFit="1" customWidth="1"/>
    <col min="5420" max="5420" width="16.140625" bestFit="1" customWidth="1"/>
    <col min="5421" max="5421" width="45.5703125" bestFit="1" customWidth="1"/>
    <col min="5422" max="5422" width="48.7109375" bestFit="1" customWidth="1"/>
    <col min="5423" max="5423" width="41.140625" bestFit="1" customWidth="1"/>
    <col min="5424" max="5424" width="44.28515625" bestFit="1" customWidth="1"/>
    <col min="5425" max="5425" width="49.140625" bestFit="1" customWidth="1"/>
    <col min="5426" max="5426" width="52.28515625" bestFit="1" customWidth="1"/>
    <col min="5427" max="5427" width="24.85546875" bestFit="1" customWidth="1"/>
    <col min="5428" max="5428" width="28" bestFit="1" customWidth="1"/>
    <col min="5429" max="5429" width="25.28515625" bestFit="1" customWidth="1"/>
    <col min="5430" max="5430" width="28.42578125" bestFit="1" customWidth="1"/>
    <col min="5431" max="5431" width="29.85546875" bestFit="1" customWidth="1"/>
    <col min="5432" max="5432" width="33" bestFit="1" customWidth="1"/>
    <col min="5433" max="5433" width="22.5703125" bestFit="1" customWidth="1"/>
    <col min="5434" max="5434" width="25.85546875" bestFit="1" customWidth="1"/>
    <col min="5435" max="5435" width="23.28515625" bestFit="1" customWidth="1"/>
    <col min="5436" max="5436" width="26.42578125" bestFit="1" customWidth="1"/>
    <col min="5437" max="5437" width="23.7109375" bestFit="1" customWidth="1"/>
    <col min="5438" max="5438" width="26.85546875" bestFit="1" customWidth="1"/>
    <col min="5439" max="5439" width="25.140625" bestFit="1" customWidth="1"/>
    <col min="5440" max="5440" width="28.28515625" bestFit="1" customWidth="1"/>
    <col min="5441" max="5441" width="20.42578125" bestFit="1" customWidth="1"/>
    <col min="5442" max="5442" width="23.5703125" bestFit="1" customWidth="1"/>
    <col min="5443" max="5443" width="34.7109375" bestFit="1" customWidth="1"/>
    <col min="5444" max="5444" width="38" bestFit="1" customWidth="1"/>
    <col min="5445" max="5445" width="26.85546875" bestFit="1" customWidth="1"/>
    <col min="5446" max="5446" width="30.140625" bestFit="1" customWidth="1"/>
    <col min="5447" max="5447" width="32.28515625" bestFit="1" customWidth="1"/>
    <col min="5448" max="5448" width="35.42578125" bestFit="1" customWidth="1"/>
    <col min="5449" max="5449" width="44.85546875" bestFit="1" customWidth="1"/>
    <col min="5450" max="5450" width="48" bestFit="1" customWidth="1"/>
    <col min="5451" max="5451" width="57" bestFit="1" customWidth="1"/>
    <col min="5452" max="5452" width="60.140625" bestFit="1" customWidth="1"/>
    <col min="5453" max="5453" width="45" bestFit="1" customWidth="1"/>
    <col min="5454" max="5454" width="48.140625" bestFit="1" customWidth="1"/>
    <col min="5455" max="5455" width="49.7109375" bestFit="1" customWidth="1"/>
    <col min="5456" max="5456" width="52.85546875" bestFit="1" customWidth="1"/>
    <col min="5457" max="5457" width="45.28515625" bestFit="1" customWidth="1"/>
    <col min="5458" max="5458" width="48.42578125" bestFit="1" customWidth="1"/>
    <col min="5459" max="5459" width="54.42578125" bestFit="1" customWidth="1"/>
    <col min="5460" max="5460" width="57.5703125" bestFit="1" customWidth="1"/>
    <col min="5461" max="5461" width="23.42578125" bestFit="1" customWidth="1"/>
    <col min="5462" max="5462" width="26.5703125" bestFit="1" customWidth="1"/>
    <col min="5463" max="5463" width="43.7109375" bestFit="1" customWidth="1"/>
    <col min="5464" max="5464" width="47" bestFit="1" customWidth="1"/>
    <col min="5465" max="5465" width="59.42578125" bestFit="1" customWidth="1"/>
    <col min="5466" max="5466" width="62.5703125" bestFit="1" customWidth="1"/>
    <col min="5467" max="5467" width="60.5703125" bestFit="1" customWidth="1"/>
    <col min="5468" max="5468" width="63.7109375" bestFit="1" customWidth="1"/>
    <col min="5469" max="5469" width="37.5703125" bestFit="1" customWidth="1"/>
    <col min="5470" max="5470" width="40.7109375" bestFit="1" customWidth="1"/>
    <col min="5471" max="5471" width="32.140625" bestFit="1" customWidth="1"/>
    <col min="5472" max="5472" width="35.28515625" bestFit="1" customWidth="1"/>
    <col min="5473" max="5473" width="16.85546875" bestFit="1" customWidth="1"/>
    <col min="5474" max="5474" width="20" bestFit="1" customWidth="1"/>
    <col min="5475" max="5475" width="43" bestFit="1" customWidth="1"/>
    <col min="5476" max="5476" width="46.28515625" bestFit="1" customWidth="1"/>
    <col min="5477" max="5477" width="29.140625" bestFit="1" customWidth="1"/>
    <col min="5478" max="5478" width="32.28515625" bestFit="1" customWidth="1"/>
    <col min="5479" max="5479" width="18" bestFit="1" customWidth="1"/>
    <col min="5480" max="5480" width="21.140625" bestFit="1" customWidth="1"/>
    <col min="5481" max="5481" width="53.7109375" bestFit="1" customWidth="1"/>
    <col min="5482" max="5482" width="56.85546875" bestFit="1" customWidth="1"/>
    <col min="5483" max="5483" width="32.5703125" bestFit="1" customWidth="1"/>
    <col min="5484" max="5484" width="35.7109375" bestFit="1" customWidth="1"/>
    <col min="5485" max="5485" width="31.5703125" bestFit="1" customWidth="1"/>
    <col min="5486" max="5486" width="34.7109375" bestFit="1" customWidth="1"/>
    <col min="5487" max="5487" width="11.85546875" bestFit="1" customWidth="1"/>
    <col min="5488" max="5488" width="15" bestFit="1" customWidth="1"/>
    <col min="5489" max="5489" width="52.42578125" bestFit="1" customWidth="1"/>
    <col min="5490" max="5490" width="55.5703125" bestFit="1" customWidth="1"/>
    <col min="5491" max="5491" width="11.5703125" bestFit="1" customWidth="1"/>
    <col min="5492" max="5492" width="14.7109375" bestFit="1" customWidth="1"/>
    <col min="5493" max="5493" width="59.28515625" bestFit="1" customWidth="1"/>
    <col min="5494" max="5494" width="62.42578125" bestFit="1" customWidth="1"/>
    <col min="5495" max="5495" width="38.28515625" bestFit="1" customWidth="1"/>
    <col min="5496" max="5496" width="41.42578125" bestFit="1" customWidth="1"/>
    <col min="5497" max="5497" width="36.5703125" bestFit="1" customWidth="1"/>
    <col min="5498" max="5498" width="39.7109375" bestFit="1" customWidth="1"/>
    <col min="5499" max="5499" width="57.5703125" bestFit="1" customWidth="1"/>
    <col min="5500" max="5500" width="60.7109375" bestFit="1" customWidth="1"/>
    <col min="5501" max="5501" width="41.28515625" bestFit="1" customWidth="1"/>
    <col min="5502" max="5502" width="44.42578125" bestFit="1" customWidth="1"/>
    <col min="5503" max="5503" width="46.28515625" bestFit="1" customWidth="1"/>
    <col min="5504" max="5504" width="49.42578125" bestFit="1" customWidth="1"/>
    <col min="5505" max="5505" width="44.140625" bestFit="1" customWidth="1"/>
    <col min="5506" max="5506" width="47.28515625" bestFit="1" customWidth="1"/>
    <col min="5507" max="5507" width="14.28515625" bestFit="1" customWidth="1"/>
    <col min="5508" max="5508" width="17.5703125" bestFit="1" customWidth="1"/>
    <col min="5509" max="5509" width="56.42578125" bestFit="1" customWidth="1"/>
    <col min="5510" max="5510" width="59.5703125" bestFit="1" customWidth="1"/>
    <col min="5511" max="5511" width="56.85546875" bestFit="1" customWidth="1"/>
    <col min="5512" max="5512" width="60" bestFit="1" customWidth="1"/>
    <col min="5513" max="5513" width="23.7109375" bestFit="1" customWidth="1"/>
    <col min="5514" max="5514" width="26.85546875" bestFit="1" customWidth="1"/>
    <col min="5515" max="5515" width="28.5703125" bestFit="1" customWidth="1"/>
    <col min="5516" max="5516" width="31.7109375" bestFit="1" customWidth="1"/>
    <col min="5517" max="5517" width="61.7109375" bestFit="1" customWidth="1"/>
    <col min="5518" max="5518" width="64.85546875" bestFit="1" customWidth="1"/>
    <col min="5519" max="5519" width="56.85546875" bestFit="1" customWidth="1"/>
    <col min="5520" max="5520" width="60" bestFit="1" customWidth="1"/>
    <col min="5521" max="5521" width="27.5703125" bestFit="1" customWidth="1"/>
    <col min="5522" max="5522" width="30.7109375" bestFit="1" customWidth="1"/>
    <col min="5523" max="5523" width="32.85546875" bestFit="1" customWidth="1"/>
    <col min="5524" max="5524" width="36" bestFit="1" customWidth="1"/>
    <col min="5525" max="5525" width="16.140625" bestFit="1" customWidth="1"/>
    <col min="5526" max="5526" width="19.28515625" bestFit="1" customWidth="1"/>
    <col min="5527" max="5527" width="24.5703125" bestFit="1" customWidth="1"/>
    <col min="5528" max="5528" width="27.7109375" bestFit="1" customWidth="1"/>
    <col min="5529" max="5529" width="36.5703125" bestFit="1" customWidth="1"/>
    <col min="5530" max="5530" width="39.7109375" bestFit="1" customWidth="1"/>
    <col min="5531" max="5531" width="49" bestFit="1" customWidth="1"/>
    <col min="5532" max="5532" width="52.140625" bestFit="1" customWidth="1"/>
    <col min="5533" max="5533" width="47.5703125" bestFit="1" customWidth="1"/>
    <col min="5534" max="5534" width="50.85546875" bestFit="1" customWidth="1"/>
    <col min="5535" max="5535" width="56.7109375" bestFit="1" customWidth="1"/>
    <col min="5536" max="5537" width="59.85546875" bestFit="1" customWidth="1"/>
    <col min="5538" max="5538" width="63.140625" bestFit="1" customWidth="1"/>
    <col min="5539" max="5539" width="46.7109375" bestFit="1" customWidth="1"/>
    <col min="5540" max="5540" width="49.85546875" bestFit="1" customWidth="1"/>
    <col min="5541" max="5541" width="24.28515625" bestFit="1" customWidth="1"/>
    <col min="5542" max="5542" width="27.42578125" bestFit="1" customWidth="1"/>
    <col min="5543" max="5543" width="30.85546875" bestFit="1" customWidth="1"/>
    <col min="5544" max="5544" width="34.140625" bestFit="1" customWidth="1"/>
    <col min="5545" max="5545" width="36.42578125" bestFit="1" customWidth="1"/>
    <col min="5546" max="5546" width="39.5703125" bestFit="1" customWidth="1"/>
    <col min="5547" max="5547" width="41.42578125" bestFit="1" customWidth="1"/>
    <col min="5548" max="5548" width="44.5703125" bestFit="1" customWidth="1"/>
    <col min="5549" max="5549" width="24.42578125" bestFit="1" customWidth="1"/>
    <col min="5550" max="5550" width="27.5703125" bestFit="1" customWidth="1"/>
    <col min="5551" max="5551" width="29.28515625" bestFit="1" customWidth="1"/>
    <col min="5552" max="5552" width="32.42578125" bestFit="1" customWidth="1"/>
    <col min="5553" max="5553" width="16.5703125" bestFit="1" customWidth="1"/>
    <col min="5554" max="5554" width="19.7109375" bestFit="1" customWidth="1"/>
    <col min="5555" max="5555" width="33" bestFit="1" customWidth="1"/>
    <col min="5556" max="5556" width="36.140625" bestFit="1" customWidth="1"/>
    <col min="5557" max="5557" width="31.140625" bestFit="1" customWidth="1"/>
    <col min="5558" max="5558" width="34.42578125" bestFit="1" customWidth="1"/>
    <col min="5559" max="5559" width="43" bestFit="1" customWidth="1"/>
    <col min="5560" max="5561" width="46.28515625" bestFit="1" customWidth="1"/>
    <col min="5562" max="5562" width="49.42578125" bestFit="1" customWidth="1"/>
    <col min="5563" max="5563" width="39" bestFit="1" customWidth="1"/>
    <col min="5564" max="5564" width="42.28515625" bestFit="1" customWidth="1"/>
    <col min="5565" max="5565" width="17" bestFit="1" customWidth="1"/>
    <col min="5566" max="5566" width="20.140625" bestFit="1" customWidth="1"/>
    <col min="5567" max="5567" width="22.5703125" bestFit="1" customWidth="1"/>
    <col min="5568" max="5568" width="25.85546875" bestFit="1" customWidth="1"/>
    <col min="5569" max="5569" width="14" bestFit="1" customWidth="1"/>
    <col min="5570" max="5570" width="17.28515625" bestFit="1" customWidth="1"/>
    <col min="5571" max="5571" width="57.5703125" bestFit="1" customWidth="1"/>
    <col min="5572" max="5572" width="60.7109375" bestFit="1" customWidth="1"/>
    <col min="5573" max="5573" width="46.85546875" bestFit="1" customWidth="1"/>
    <col min="5574" max="5574" width="50" bestFit="1" customWidth="1"/>
    <col min="5575" max="5575" width="29.5703125" bestFit="1" customWidth="1"/>
    <col min="5576" max="5576" width="32.7109375" bestFit="1" customWidth="1"/>
    <col min="5577" max="5577" width="50.7109375" bestFit="1" customWidth="1"/>
    <col min="5578" max="5578" width="53.85546875" bestFit="1" customWidth="1"/>
    <col min="5579" max="5579" width="46" bestFit="1" customWidth="1"/>
    <col min="5580" max="5580" width="49.140625" bestFit="1" customWidth="1"/>
    <col min="5581" max="5581" width="41" bestFit="1" customWidth="1"/>
    <col min="5582" max="5582" width="44.140625" bestFit="1" customWidth="1"/>
    <col min="5583" max="5583" width="33.85546875" bestFit="1" customWidth="1"/>
    <col min="5584" max="5584" width="37" bestFit="1" customWidth="1"/>
    <col min="5585" max="5585" width="60.140625" bestFit="1" customWidth="1"/>
    <col min="5586" max="5586" width="63.42578125" bestFit="1" customWidth="1"/>
    <col min="5587" max="5587" width="22.5703125" bestFit="1" customWidth="1"/>
    <col min="5588" max="5588" width="25.85546875" bestFit="1" customWidth="1"/>
    <col min="5589" max="5589" width="36.140625" bestFit="1" customWidth="1"/>
    <col min="5590" max="5590" width="39.28515625" bestFit="1" customWidth="1"/>
    <col min="5591" max="5591" width="50.85546875" bestFit="1" customWidth="1"/>
    <col min="5592" max="5592" width="54" bestFit="1" customWidth="1"/>
    <col min="5593" max="5593" width="47.7109375" bestFit="1" customWidth="1"/>
    <col min="5594" max="5594" width="51" bestFit="1" customWidth="1"/>
    <col min="5595" max="5595" width="11.5703125" bestFit="1" customWidth="1"/>
    <col min="5596" max="5596" width="14.7109375" bestFit="1" customWidth="1"/>
    <col min="5597" max="5597" width="43.42578125" bestFit="1" customWidth="1"/>
    <col min="5598" max="5598" width="46.7109375" bestFit="1" customWidth="1"/>
    <col min="5599" max="5599" width="13.140625" bestFit="1" customWidth="1"/>
    <col min="5600" max="5600" width="16.28515625" bestFit="1" customWidth="1"/>
    <col min="5601" max="5601" width="59" bestFit="1" customWidth="1"/>
    <col min="5602" max="5602" width="62.140625" bestFit="1" customWidth="1"/>
    <col min="5603" max="5603" width="9" bestFit="1" customWidth="1"/>
    <col min="5604" max="5604" width="12" bestFit="1" customWidth="1"/>
    <col min="5605" max="5605" width="60.85546875" bestFit="1" customWidth="1"/>
    <col min="5606" max="5606" width="64" bestFit="1" customWidth="1"/>
    <col min="5607" max="5607" width="24.28515625" bestFit="1" customWidth="1"/>
    <col min="5608" max="5608" width="27.42578125" bestFit="1" customWidth="1"/>
    <col min="5609" max="5609" width="17.7109375" bestFit="1" customWidth="1"/>
    <col min="5610" max="5610" width="20.85546875" bestFit="1" customWidth="1"/>
    <col min="5611" max="5611" width="35.140625" bestFit="1" customWidth="1"/>
    <col min="5612" max="5612" width="38.42578125" bestFit="1" customWidth="1"/>
    <col min="5613" max="5613" width="47.7109375" bestFit="1" customWidth="1"/>
    <col min="5614" max="5614" width="51" bestFit="1" customWidth="1"/>
    <col min="5615" max="5615" width="49.42578125" bestFit="1" customWidth="1"/>
    <col min="5616" max="5616" width="52.5703125" bestFit="1" customWidth="1"/>
    <col min="5617" max="5617" width="40.5703125" bestFit="1" customWidth="1"/>
    <col min="5618" max="5618" width="43.7109375" bestFit="1" customWidth="1"/>
    <col min="5619" max="5619" width="54.7109375" bestFit="1" customWidth="1"/>
    <col min="5620" max="5620" width="57.85546875" bestFit="1" customWidth="1"/>
    <col min="5621" max="5621" width="11.7109375" bestFit="1" customWidth="1"/>
    <col min="5622" max="5622" width="14.85546875" bestFit="1" customWidth="1"/>
    <col min="5623" max="5623" width="61.140625" bestFit="1" customWidth="1"/>
    <col min="5624" max="5624" width="64.28515625" bestFit="1" customWidth="1"/>
    <col min="5625" max="5625" width="57.7109375" bestFit="1" customWidth="1"/>
    <col min="5626" max="5626" width="60.85546875" bestFit="1" customWidth="1"/>
    <col min="5627" max="5627" width="20.42578125" bestFit="1" customWidth="1"/>
    <col min="5628" max="5628" width="23.5703125" bestFit="1" customWidth="1"/>
    <col min="5629" max="5629" width="10.28515625" bestFit="1" customWidth="1"/>
    <col min="5630" max="5630" width="13.42578125" bestFit="1" customWidth="1"/>
    <col min="5631" max="5631" width="43" bestFit="1" customWidth="1"/>
    <col min="5632" max="5632" width="46.28515625" bestFit="1" customWidth="1"/>
    <col min="5633" max="5633" width="25.28515625" bestFit="1" customWidth="1"/>
    <col min="5634" max="5634" width="28.42578125" bestFit="1" customWidth="1"/>
    <col min="5635" max="5635" width="42.28515625" bestFit="1" customWidth="1"/>
    <col min="5636" max="5636" width="45.42578125" bestFit="1" customWidth="1"/>
    <col min="5637" max="5637" width="32.85546875" bestFit="1" customWidth="1"/>
    <col min="5638" max="5638" width="36" bestFit="1" customWidth="1"/>
    <col min="5639" max="5639" width="29" bestFit="1" customWidth="1"/>
    <col min="5640" max="5640" width="32.140625" bestFit="1" customWidth="1"/>
    <col min="5641" max="5641" width="33.140625" bestFit="1" customWidth="1"/>
    <col min="5642" max="5642" width="36.28515625" bestFit="1" customWidth="1"/>
    <col min="5643" max="5643" width="33.85546875" bestFit="1" customWidth="1"/>
    <col min="5644" max="5644" width="37" bestFit="1" customWidth="1"/>
    <col min="5645" max="5645" width="53.7109375" bestFit="1" customWidth="1"/>
    <col min="5646" max="5646" width="56.85546875" bestFit="1" customWidth="1"/>
    <col min="5647" max="5647" width="30.85546875" bestFit="1" customWidth="1"/>
    <col min="5648" max="5648" width="34.140625" bestFit="1" customWidth="1"/>
    <col min="5649" max="5649" width="58.85546875" bestFit="1" customWidth="1"/>
    <col min="5650" max="5650" width="62" bestFit="1" customWidth="1"/>
    <col min="5651" max="5651" width="11.42578125" bestFit="1" customWidth="1"/>
    <col min="5652" max="5652" width="14.5703125" bestFit="1" customWidth="1"/>
    <col min="5653" max="5653" width="32.5703125" bestFit="1" customWidth="1"/>
    <col min="5654" max="5654" width="35.7109375" bestFit="1" customWidth="1"/>
    <col min="5655" max="5655" width="36.140625" bestFit="1" customWidth="1"/>
    <col min="5656" max="5656" width="39.28515625" bestFit="1" customWidth="1"/>
    <col min="5657" max="5657" width="29.42578125" bestFit="1" customWidth="1"/>
    <col min="5658" max="5658" width="32.5703125" bestFit="1" customWidth="1"/>
    <col min="5659" max="5659" width="23" bestFit="1" customWidth="1"/>
    <col min="5660" max="5660" width="26.28515625" bestFit="1" customWidth="1"/>
    <col min="5661" max="5661" width="29" bestFit="1" customWidth="1"/>
    <col min="5662" max="5662" width="32.140625" bestFit="1" customWidth="1"/>
    <col min="5663" max="5663" width="26.85546875" bestFit="1" customWidth="1"/>
    <col min="5664" max="5664" width="30.140625" bestFit="1" customWidth="1"/>
    <col min="5665" max="5665" width="24.85546875" bestFit="1" customWidth="1"/>
    <col min="5666" max="5666" width="28" bestFit="1" customWidth="1"/>
    <col min="5667" max="5667" width="41.42578125" bestFit="1" customWidth="1"/>
    <col min="5668" max="5668" width="44.5703125" bestFit="1" customWidth="1"/>
    <col min="5669" max="5669" width="39.140625" bestFit="1" customWidth="1"/>
    <col min="5670" max="5670" width="42.42578125" bestFit="1" customWidth="1"/>
    <col min="5671" max="5671" width="15.85546875" bestFit="1" customWidth="1"/>
    <col min="5672" max="5672" width="19" bestFit="1" customWidth="1"/>
    <col min="5673" max="5673" width="22.7109375" bestFit="1" customWidth="1"/>
    <col min="5674" max="5674" width="26" bestFit="1" customWidth="1"/>
    <col min="5675" max="5675" width="17.42578125" bestFit="1" customWidth="1"/>
    <col min="5676" max="5676" width="20.5703125" bestFit="1" customWidth="1"/>
    <col min="5677" max="5677" width="58.85546875" bestFit="1" customWidth="1"/>
    <col min="5678" max="5678" width="62" bestFit="1" customWidth="1"/>
    <col min="5679" max="5679" width="35.85546875" bestFit="1" customWidth="1"/>
    <col min="5680" max="5680" width="39" bestFit="1" customWidth="1"/>
    <col min="5681" max="5681" width="42.42578125" bestFit="1" customWidth="1"/>
    <col min="5682" max="5682" width="45.5703125" bestFit="1" customWidth="1"/>
    <col min="5683" max="5683" width="41" bestFit="1" customWidth="1"/>
    <col min="5684" max="5684" width="44.140625" bestFit="1" customWidth="1"/>
    <col min="5685" max="5685" width="49.42578125" bestFit="1" customWidth="1"/>
    <col min="5686" max="5686" width="52.5703125" bestFit="1" customWidth="1"/>
    <col min="5687" max="5687" width="33" bestFit="1" customWidth="1"/>
    <col min="5688" max="5688" width="36.140625" bestFit="1" customWidth="1"/>
    <col min="5689" max="5689" width="36.28515625" bestFit="1" customWidth="1"/>
    <col min="5690" max="5690" width="39.42578125" bestFit="1" customWidth="1"/>
    <col min="5691" max="5691" width="26" bestFit="1" customWidth="1"/>
    <col min="5692" max="5692" width="29.140625" bestFit="1" customWidth="1"/>
    <col min="5693" max="5693" width="15.85546875" bestFit="1" customWidth="1"/>
    <col min="5694" max="5694" width="19" bestFit="1" customWidth="1"/>
    <col min="5695" max="5695" width="27.42578125" bestFit="1" customWidth="1"/>
    <col min="5696" max="5696" width="30.5703125" bestFit="1" customWidth="1"/>
    <col min="5697" max="5697" width="50" bestFit="1" customWidth="1"/>
    <col min="5698" max="5698" width="53.140625" bestFit="1" customWidth="1"/>
    <col min="5699" max="5699" width="10" bestFit="1" customWidth="1"/>
    <col min="5700" max="5700" width="10.7109375" bestFit="1" customWidth="1"/>
    <col min="5701" max="5701" width="47" bestFit="1" customWidth="1"/>
    <col min="5702" max="5702" width="50.140625" bestFit="1" customWidth="1"/>
    <col min="5703" max="5703" width="15.140625" bestFit="1" customWidth="1"/>
    <col min="5704" max="5704" width="18.28515625" bestFit="1" customWidth="1"/>
    <col min="5705" max="5705" width="49.28515625" bestFit="1" customWidth="1"/>
    <col min="5706" max="5706" width="52.42578125" bestFit="1" customWidth="1"/>
    <col min="5707" max="5707" width="10" bestFit="1" customWidth="1"/>
    <col min="5708" max="5708" width="11.42578125" bestFit="1" customWidth="1"/>
    <col min="5709" max="5709" width="45.7109375" bestFit="1" customWidth="1"/>
    <col min="5710" max="5710" width="48.85546875" bestFit="1" customWidth="1"/>
    <col min="5711" max="5711" width="29.140625" bestFit="1" customWidth="1"/>
    <col min="5712" max="5712" width="32.28515625" bestFit="1" customWidth="1"/>
    <col min="5713" max="5713" width="45.140625" bestFit="1" customWidth="1"/>
    <col min="5714" max="5714" width="48.28515625" bestFit="1" customWidth="1"/>
    <col min="5715" max="5715" width="45.140625" bestFit="1" customWidth="1"/>
    <col min="5716" max="5716" width="48.28515625" bestFit="1" customWidth="1"/>
    <col min="5717" max="5717" width="47" bestFit="1" customWidth="1"/>
    <col min="5718" max="5718" width="50.140625" bestFit="1" customWidth="1"/>
    <col min="5719" max="5719" width="50.42578125" bestFit="1" customWidth="1"/>
    <col min="5720" max="5720" width="53.5703125" bestFit="1" customWidth="1"/>
    <col min="5721" max="5721" width="57" bestFit="1" customWidth="1"/>
    <col min="5722" max="5722" width="60.140625" bestFit="1" customWidth="1"/>
    <col min="5723" max="5723" width="58.5703125" bestFit="1" customWidth="1"/>
    <col min="5724" max="5724" width="61.7109375" bestFit="1" customWidth="1"/>
    <col min="5725" max="5725" width="47.42578125" bestFit="1" customWidth="1"/>
    <col min="5726" max="5726" width="50.7109375" bestFit="1" customWidth="1"/>
    <col min="5727" max="5727" width="49.5703125" bestFit="1" customWidth="1"/>
    <col min="5728" max="5728" width="52.7109375" bestFit="1" customWidth="1"/>
    <col min="5729" max="5729" width="20.28515625" bestFit="1" customWidth="1"/>
    <col min="5730" max="5730" width="23.42578125" bestFit="1" customWidth="1"/>
    <col min="5731" max="5731" width="31.28515625" bestFit="1" customWidth="1"/>
    <col min="5732" max="5732" width="34.5703125" bestFit="1" customWidth="1"/>
    <col min="5733" max="5733" width="38.42578125" bestFit="1" customWidth="1"/>
    <col min="5734" max="5734" width="41.42578125" bestFit="1" customWidth="1"/>
    <col min="5735" max="5735" width="15.140625" bestFit="1" customWidth="1"/>
    <col min="5736" max="5736" width="18.28515625" bestFit="1" customWidth="1"/>
    <col min="5737" max="5737" width="36" bestFit="1" customWidth="1"/>
    <col min="5738" max="5738" width="39.140625" bestFit="1" customWidth="1"/>
    <col min="5739" max="5739" width="35" bestFit="1" customWidth="1"/>
    <col min="5740" max="5740" width="38.28515625" bestFit="1" customWidth="1"/>
    <col min="5741" max="5741" width="46.28515625" bestFit="1" customWidth="1"/>
    <col min="5742" max="5742" width="49.42578125" bestFit="1" customWidth="1"/>
    <col min="5743" max="5743" width="23.85546875" bestFit="1" customWidth="1"/>
    <col min="5744" max="5744" width="27" bestFit="1" customWidth="1"/>
    <col min="5745" max="5745" width="30.7109375" bestFit="1" customWidth="1"/>
    <col min="5746" max="5746" width="34" bestFit="1" customWidth="1"/>
    <col min="5747" max="5747" width="15.7109375" bestFit="1" customWidth="1"/>
    <col min="5748" max="5748" width="18.85546875" bestFit="1" customWidth="1"/>
    <col min="5749" max="5749" width="28.42578125" bestFit="1" customWidth="1"/>
    <col min="5750" max="5750" width="31.5703125" bestFit="1" customWidth="1"/>
    <col min="5751" max="5751" width="45.42578125" bestFit="1" customWidth="1"/>
    <col min="5752" max="5752" width="48.5703125" bestFit="1" customWidth="1"/>
    <col min="5753" max="5753" width="19.7109375" bestFit="1" customWidth="1"/>
    <col min="5754" max="5754" width="22.85546875" bestFit="1" customWidth="1"/>
    <col min="5755" max="5755" width="12.28515625" bestFit="1" customWidth="1"/>
    <col min="5756" max="5756" width="15.42578125" bestFit="1" customWidth="1"/>
    <col min="5757" max="5757" width="27.5703125" bestFit="1" customWidth="1"/>
    <col min="5758" max="5758" width="30.7109375" bestFit="1" customWidth="1"/>
    <col min="5759" max="5759" width="49.85546875" bestFit="1" customWidth="1"/>
    <col min="5760" max="5760" width="53" bestFit="1" customWidth="1"/>
    <col min="5761" max="5761" width="45.42578125" bestFit="1" customWidth="1"/>
    <col min="5762" max="5762" width="48.5703125" bestFit="1" customWidth="1"/>
    <col min="5763" max="5763" width="29.85546875" bestFit="1" customWidth="1"/>
    <col min="5764" max="5764" width="33" bestFit="1" customWidth="1"/>
    <col min="5765" max="5765" width="59" bestFit="1" customWidth="1"/>
    <col min="5766" max="5766" width="62.140625" bestFit="1" customWidth="1"/>
    <col min="5767" max="5767" width="60.5703125" bestFit="1" customWidth="1"/>
    <col min="5768" max="5768" width="63.7109375" bestFit="1" customWidth="1"/>
    <col min="5769" max="5769" width="25.28515625" bestFit="1" customWidth="1"/>
    <col min="5770" max="5770" width="28.42578125" bestFit="1" customWidth="1"/>
    <col min="5771" max="5771" width="36.7109375" bestFit="1" customWidth="1"/>
    <col min="5772" max="5772" width="39.85546875" bestFit="1" customWidth="1"/>
    <col min="5773" max="5773" width="35.85546875" bestFit="1" customWidth="1"/>
    <col min="5774" max="5774" width="39" bestFit="1" customWidth="1"/>
    <col min="5775" max="5775" width="50" bestFit="1" customWidth="1"/>
    <col min="5776" max="5776" width="53.140625" bestFit="1" customWidth="1"/>
    <col min="5777" max="5777" width="26.140625" bestFit="1" customWidth="1"/>
    <col min="5778" max="5778" width="29.28515625" bestFit="1" customWidth="1"/>
    <col min="5779" max="5779" width="51.5703125" bestFit="1" customWidth="1"/>
    <col min="5780" max="5780" width="54.85546875" bestFit="1" customWidth="1"/>
    <col min="5781" max="5781" width="41.85546875" bestFit="1" customWidth="1"/>
    <col min="5782" max="5782" width="45" bestFit="1" customWidth="1"/>
    <col min="5783" max="5783" width="51.85546875" bestFit="1" customWidth="1"/>
    <col min="5784" max="5784" width="55.140625" bestFit="1" customWidth="1"/>
    <col min="5785" max="5785" width="51.5703125" bestFit="1" customWidth="1"/>
    <col min="5786" max="5786" width="54.85546875" bestFit="1" customWidth="1"/>
    <col min="5787" max="5787" width="64.140625" bestFit="1" customWidth="1"/>
    <col min="5788" max="5788" width="67.42578125" bestFit="1" customWidth="1"/>
    <col min="5789" max="5789" width="47" bestFit="1" customWidth="1"/>
    <col min="5790" max="5790" width="50.140625" bestFit="1" customWidth="1"/>
    <col min="5791" max="5791" width="19.140625" bestFit="1" customWidth="1"/>
    <col min="5792" max="5792" width="22.28515625" bestFit="1" customWidth="1"/>
    <col min="5793" max="5793" width="42.140625" bestFit="1" customWidth="1"/>
    <col min="5794" max="5794" width="45.28515625" bestFit="1" customWidth="1"/>
    <col min="5795" max="5795" width="24.7109375" bestFit="1" customWidth="1"/>
    <col min="5796" max="5796" width="27.85546875" bestFit="1" customWidth="1"/>
    <col min="5797" max="5797" width="42.7109375" bestFit="1" customWidth="1"/>
    <col min="5798" max="5798" width="45.85546875" bestFit="1" customWidth="1"/>
    <col min="5799" max="5799" width="24.7109375" bestFit="1" customWidth="1"/>
    <col min="5800" max="5800" width="27.85546875" bestFit="1" customWidth="1"/>
    <col min="5801" max="5801" width="43" bestFit="1" customWidth="1"/>
    <col min="5802" max="5802" width="46.28515625" bestFit="1" customWidth="1"/>
    <col min="5803" max="5803" width="48.7109375" bestFit="1" customWidth="1"/>
    <col min="5804" max="5804" width="51.85546875" bestFit="1" customWidth="1"/>
    <col min="5805" max="5805" width="38.42578125" bestFit="1" customWidth="1"/>
    <col min="5806" max="5806" width="41.5703125" bestFit="1" customWidth="1"/>
    <col min="5807" max="5807" width="49.42578125" bestFit="1" customWidth="1"/>
    <col min="5808" max="5808" width="52.5703125" bestFit="1" customWidth="1"/>
    <col min="5809" max="5809" width="36" bestFit="1" customWidth="1"/>
    <col min="5810" max="5810" width="39.140625" bestFit="1" customWidth="1"/>
    <col min="5811" max="5811" width="36.28515625" bestFit="1" customWidth="1"/>
    <col min="5812" max="5812" width="39.42578125" bestFit="1" customWidth="1"/>
    <col min="5813" max="5813" width="56.140625" bestFit="1" customWidth="1"/>
    <col min="5814" max="5814" width="59.42578125" bestFit="1" customWidth="1"/>
    <col min="5815" max="5815" width="48.5703125" bestFit="1" customWidth="1"/>
    <col min="5816" max="5816" width="51.7109375" bestFit="1" customWidth="1"/>
    <col min="5817" max="5817" width="37" bestFit="1" customWidth="1"/>
    <col min="5818" max="5818" width="40.140625" bestFit="1" customWidth="1"/>
    <col min="5819" max="5819" width="49" bestFit="1" customWidth="1"/>
    <col min="5820" max="5820" width="52.140625" bestFit="1" customWidth="1"/>
    <col min="5821" max="5821" width="41.5703125" bestFit="1" customWidth="1"/>
    <col min="5822" max="5822" width="44.7109375" bestFit="1" customWidth="1"/>
    <col min="5823" max="5823" width="58.42578125" bestFit="1" customWidth="1"/>
    <col min="5824" max="5824" width="61.5703125" bestFit="1" customWidth="1"/>
    <col min="5825" max="5825" width="42.28515625" bestFit="1" customWidth="1"/>
    <col min="5826" max="5826" width="45.42578125" bestFit="1" customWidth="1"/>
    <col min="5827" max="5827" width="53.140625" bestFit="1" customWidth="1"/>
    <col min="5828" max="5828" width="56.28515625" bestFit="1" customWidth="1"/>
    <col min="5829" max="5829" width="55.5703125" bestFit="1" customWidth="1"/>
    <col min="5830" max="5830" width="58.85546875" bestFit="1" customWidth="1"/>
    <col min="5831" max="5831" width="19.42578125" bestFit="1" customWidth="1"/>
    <col min="5832" max="5832" width="22.5703125" bestFit="1" customWidth="1"/>
    <col min="5833" max="5833" width="16.28515625" bestFit="1" customWidth="1"/>
    <col min="5834" max="5834" width="19.42578125" bestFit="1" customWidth="1"/>
    <col min="5835" max="5835" width="51.5703125" bestFit="1" customWidth="1"/>
    <col min="5836" max="5836" width="54.85546875" bestFit="1" customWidth="1"/>
    <col min="5837" max="5837" width="15.28515625" bestFit="1" customWidth="1"/>
    <col min="5838" max="5838" width="18.42578125" bestFit="1" customWidth="1"/>
    <col min="5839" max="5839" width="20.42578125" bestFit="1" customWidth="1"/>
    <col min="5840" max="5840" width="23.5703125" bestFit="1" customWidth="1"/>
    <col min="5841" max="5841" width="60.140625" bestFit="1" customWidth="1"/>
    <col min="5842" max="5842" width="63.42578125" bestFit="1" customWidth="1"/>
    <col min="5843" max="5843" width="45.140625" bestFit="1" customWidth="1"/>
    <col min="5844" max="5844" width="48.28515625" bestFit="1" customWidth="1"/>
    <col min="5845" max="5845" width="24.42578125" bestFit="1" customWidth="1"/>
    <col min="5846" max="5846" width="27.5703125" bestFit="1" customWidth="1"/>
    <col min="5847" max="5847" width="55.140625" bestFit="1" customWidth="1"/>
    <col min="5848" max="5848" width="58.28515625" bestFit="1" customWidth="1"/>
    <col min="5849" max="5849" width="30.7109375" bestFit="1" customWidth="1"/>
    <col min="5850" max="5850" width="34" bestFit="1" customWidth="1"/>
    <col min="5851" max="5851" width="12.140625" bestFit="1" customWidth="1"/>
    <col min="5852" max="5852" width="15.28515625" bestFit="1" customWidth="1"/>
    <col min="5853" max="5853" width="45" bestFit="1" customWidth="1"/>
    <col min="5854" max="5854" width="48.140625" bestFit="1" customWidth="1"/>
    <col min="5855" max="5855" width="22.7109375" bestFit="1" customWidth="1"/>
    <col min="5856" max="5856" width="26" bestFit="1" customWidth="1"/>
    <col min="5857" max="5857" width="12.42578125" bestFit="1" customWidth="1"/>
    <col min="5858" max="5858" width="15.5703125" bestFit="1" customWidth="1"/>
    <col min="5859" max="5859" width="50.28515625" bestFit="1" customWidth="1"/>
    <col min="5860" max="5860" width="53.42578125" bestFit="1" customWidth="1"/>
    <col min="5861" max="5861" width="43.7109375" bestFit="1" customWidth="1"/>
    <col min="5862" max="5862" width="47" bestFit="1" customWidth="1"/>
    <col min="5863" max="5863" width="59.5703125" bestFit="1" customWidth="1"/>
    <col min="5864" max="5864" width="62.85546875" bestFit="1" customWidth="1"/>
    <col min="5865" max="5865" width="31.140625" bestFit="1" customWidth="1"/>
    <col min="5866" max="5866" width="34.42578125" bestFit="1" customWidth="1"/>
    <col min="5867" max="5867" width="33" bestFit="1" customWidth="1"/>
    <col min="5868" max="5868" width="36.140625" bestFit="1" customWidth="1"/>
    <col min="5869" max="5869" width="17.7109375" bestFit="1" customWidth="1"/>
    <col min="5870" max="5870" width="20.85546875" bestFit="1" customWidth="1"/>
    <col min="5871" max="5871" width="13.140625" bestFit="1" customWidth="1"/>
    <col min="5872" max="5872" width="16.28515625" bestFit="1" customWidth="1"/>
    <col min="5873" max="5873" width="61" bestFit="1" customWidth="1"/>
    <col min="5874" max="5874" width="64.140625" bestFit="1" customWidth="1"/>
    <col min="5875" max="5875" width="25.42578125" bestFit="1" customWidth="1"/>
    <col min="5876" max="5876" width="28.5703125" bestFit="1" customWidth="1"/>
    <col min="5877" max="5877" width="38.85546875" bestFit="1" customWidth="1"/>
    <col min="5878" max="5878" width="42.140625" bestFit="1" customWidth="1"/>
    <col min="5879" max="5879" width="37.28515625" bestFit="1" customWidth="1"/>
    <col min="5880" max="5880" width="40.42578125" bestFit="1" customWidth="1"/>
    <col min="5881" max="5881" width="16.140625" bestFit="1" customWidth="1"/>
    <col min="5882" max="5882" width="19.28515625" bestFit="1" customWidth="1"/>
    <col min="5883" max="5883" width="14.140625" bestFit="1" customWidth="1"/>
    <col min="5884" max="5884" width="17.42578125" bestFit="1" customWidth="1"/>
    <col min="5885" max="5885" width="25.5703125" bestFit="1" customWidth="1"/>
    <col min="5886" max="5886" width="28.7109375" bestFit="1" customWidth="1"/>
    <col min="5887" max="5887" width="23.7109375" bestFit="1" customWidth="1"/>
    <col min="5888" max="5888" width="26.85546875" bestFit="1" customWidth="1"/>
    <col min="5889" max="5889" width="56.5703125" bestFit="1" customWidth="1"/>
    <col min="5890" max="5890" width="59.7109375" bestFit="1" customWidth="1"/>
    <col min="5891" max="5891" width="41.140625" bestFit="1" customWidth="1"/>
    <col min="5892" max="5892" width="44.28515625" bestFit="1" customWidth="1"/>
    <col min="5893" max="5893" width="29.5703125" bestFit="1" customWidth="1"/>
    <col min="5894" max="5894" width="32.7109375" bestFit="1" customWidth="1"/>
    <col min="5895" max="5895" width="21" bestFit="1" customWidth="1"/>
    <col min="5896" max="5896" width="24.140625" bestFit="1" customWidth="1"/>
    <col min="5897" max="5897" width="25.7109375" bestFit="1" customWidth="1"/>
    <col min="5898" max="5898" width="28.85546875" bestFit="1" customWidth="1"/>
    <col min="5899" max="5899" width="33" bestFit="1" customWidth="1"/>
    <col min="5900" max="5900" width="36.140625" bestFit="1" customWidth="1"/>
    <col min="5901" max="5901" width="57.85546875" bestFit="1" customWidth="1"/>
    <col min="5902" max="5902" width="61" bestFit="1" customWidth="1"/>
    <col min="5903" max="5903" width="49.42578125" bestFit="1" customWidth="1"/>
    <col min="5904" max="5904" width="52.5703125" bestFit="1" customWidth="1"/>
    <col min="5905" max="5905" width="21.28515625" bestFit="1" customWidth="1"/>
    <col min="5906" max="5906" width="24.42578125" bestFit="1" customWidth="1"/>
    <col min="5907" max="5907" width="30" bestFit="1" customWidth="1"/>
    <col min="5908" max="5908" width="33.140625" bestFit="1" customWidth="1"/>
    <col min="5909" max="5909" width="28.28515625" bestFit="1" customWidth="1"/>
    <col min="5910" max="5910" width="31.42578125" bestFit="1" customWidth="1"/>
    <col min="5911" max="5911" width="45.140625" bestFit="1" customWidth="1"/>
    <col min="5912" max="5912" width="48.28515625" bestFit="1" customWidth="1"/>
    <col min="5913" max="5913" width="34.140625" bestFit="1" customWidth="1"/>
    <col min="5914" max="5914" width="37.28515625" bestFit="1" customWidth="1"/>
    <col min="5915" max="5915" width="39.5703125" bestFit="1" customWidth="1"/>
    <col min="5916" max="5916" width="42.85546875" bestFit="1" customWidth="1"/>
    <col min="5917" max="5917" width="55.85546875" bestFit="1" customWidth="1"/>
    <col min="5918" max="5918" width="59.140625" bestFit="1" customWidth="1"/>
    <col min="5919" max="5919" width="57.5703125" bestFit="1" customWidth="1"/>
    <col min="5920" max="5920" width="60.7109375" bestFit="1" customWidth="1"/>
    <col min="5921" max="5921" width="14.42578125" bestFit="1" customWidth="1"/>
    <col min="5922" max="5922" width="17.7109375" bestFit="1" customWidth="1"/>
    <col min="5923" max="5923" width="39.85546875" bestFit="1" customWidth="1"/>
    <col min="5924" max="5924" width="43" bestFit="1" customWidth="1"/>
    <col min="5925" max="5925" width="33" bestFit="1" customWidth="1"/>
    <col min="5926" max="5926" width="36.140625" bestFit="1" customWidth="1"/>
    <col min="5927" max="5927" width="37.140625" bestFit="1" customWidth="1"/>
    <col min="5928" max="5928" width="40.28515625" bestFit="1" customWidth="1"/>
    <col min="5929" max="5929" width="30.7109375" bestFit="1" customWidth="1"/>
    <col min="5930" max="5930" width="34" bestFit="1" customWidth="1"/>
    <col min="5931" max="5931" width="23.28515625" bestFit="1" customWidth="1"/>
    <col min="5932" max="5932" width="26.42578125" bestFit="1" customWidth="1"/>
    <col min="5933" max="5933" width="58.42578125" bestFit="1" customWidth="1"/>
    <col min="5934" max="5934" width="61.5703125" bestFit="1" customWidth="1"/>
    <col min="5935" max="5935" width="47.140625" bestFit="1" customWidth="1"/>
    <col min="5936" max="5936" width="50.42578125" bestFit="1" customWidth="1"/>
    <col min="5937" max="5937" width="21.140625" bestFit="1" customWidth="1"/>
    <col min="5938" max="5938" width="24.28515625" bestFit="1" customWidth="1"/>
    <col min="5939" max="5939" width="16" bestFit="1" customWidth="1"/>
    <col min="5940" max="5940" width="19.140625" bestFit="1" customWidth="1"/>
    <col min="5941" max="5941" width="51.7109375" bestFit="1" customWidth="1"/>
    <col min="5942" max="5942" width="55" bestFit="1" customWidth="1"/>
    <col min="5943" max="5943" width="47.140625" bestFit="1" customWidth="1"/>
    <col min="5944" max="5944" width="50.42578125" bestFit="1" customWidth="1"/>
    <col min="5945" max="5945" width="38.140625" bestFit="1" customWidth="1"/>
    <col min="5946" max="5946" width="41.28515625" bestFit="1" customWidth="1"/>
    <col min="5947" max="5947" width="53.7109375" bestFit="1" customWidth="1"/>
    <col min="5948" max="5948" width="56.85546875" bestFit="1" customWidth="1"/>
    <col min="5949" max="5949" width="33" bestFit="1" customWidth="1"/>
    <col min="5950" max="5950" width="36.140625" bestFit="1" customWidth="1"/>
    <col min="5951" max="5951" width="60.140625" bestFit="1" customWidth="1"/>
    <col min="5952" max="5952" width="63.42578125" bestFit="1" customWidth="1"/>
    <col min="5953" max="5953" width="13.140625" bestFit="1" customWidth="1"/>
    <col min="5954" max="5954" width="16.28515625" bestFit="1" customWidth="1"/>
    <col min="5955" max="5955" width="43.5703125" bestFit="1" customWidth="1"/>
    <col min="5956" max="5956" width="46.85546875" bestFit="1" customWidth="1"/>
    <col min="5957" max="5957" width="49.42578125" bestFit="1" customWidth="1"/>
    <col min="5958" max="5958" width="52.5703125" bestFit="1" customWidth="1"/>
    <col min="5959" max="5959" width="51.140625" bestFit="1" customWidth="1"/>
    <col min="5960" max="5960" width="54.28515625" bestFit="1" customWidth="1"/>
    <col min="5961" max="5961" width="54.140625" bestFit="1" customWidth="1"/>
    <col min="5962" max="5962" width="57.28515625" bestFit="1" customWidth="1"/>
    <col min="5963" max="5963" width="10.42578125" bestFit="1" customWidth="1"/>
    <col min="5964" max="5964" width="13.5703125" bestFit="1" customWidth="1"/>
    <col min="5965" max="5965" width="41.7109375" bestFit="1" customWidth="1"/>
    <col min="5966" max="5966" width="44.85546875" bestFit="1" customWidth="1"/>
    <col min="5967" max="5967" width="29.42578125" bestFit="1" customWidth="1"/>
    <col min="5968" max="5968" width="32.5703125" bestFit="1" customWidth="1"/>
    <col min="5969" max="5969" width="38" bestFit="1" customWidth="1"/>
    <col min="5970" max="5970" width="41.140625" bestFit="1" customWidth="1"/>
    <col min="5971" max="5971" width="27.85546875" bestFit="1" customWidth="1"/>
    <col min="5972" max="5972" width="31" bestFit="1" customWidth="1"/>
    <col min="5973" max="5973" width="49.7109375" bestFit="1" customWidth="1"/>
    <col min="5974" max="5974" width="52.85546875" bestFit="1" customWidth="1"/>
    <col min="5975" max="5975" width="40.42578125" bestFit="1" customWidth="1"/>
    <col min="5976" max="5976" width="43.5703125" bestFit="1" customWidth="1"/>
    <col min="5977" max="5977" width="15.5703125" bestFit="1" customWidth="1"/>
    <col min="5978" max="5978" width="18.7109375" bestFit="1" customWidth="1"/>
    <col min="5979" max="5979" width="52.7109375" bestFit="1" customWidth="1"/>
    <col min="5980" max="5980" width="55.85546875" bestFit="1" customWidth="1"/>
    <col min="5981" max="5981" width="55.28515625" bestFit="1" customWidth="1"/>
    <col min="5982" max="5982" width="58.42578125" bestFit="1" customWidth="1"/>
    <col min="5983" max="5983" width="52.7109375" bestFit="1" customWidth="1"/>
    <col min="5984" max="5984" width="55.85546875" bestFit="1" customWidth="1"/>
    <col min="5985" max="5985" width="24.85546875" bestFit="1" customWidth="1"/>
    <col min="5986" max="5986" width="28" bestFit="1" customWidth="1"/>
    <col min="5987" max="5987" width="53.140625" bestFit="1" customWidth="1"/>
    <col min="5988" max="5988" width="56.28515625" bestFit="1" customWidth="1"/>
    <col min="5989" max="5989" width="22.140625" bestFit="1" customWidth="1"/>
    <col min="5990" max="5990" width="25.28515625" bestFit="1" customWidth="1"/>
    <col min="5991" max="5991" width="39.42578125" bestFit="1" customWidth="1"/>
    <col min="5992" max="5992" width="42.7109375" bestFit="1" customWidth="1"/>
    <col min="5993" max="5993" width="27.140625" bestFit="1" customWidth="1"/>
    <col min="5994" max="5994" width="30.42578125" bestFit="1" customWidth="1"/>
    <col min="5995" max="5995" width="57.140625" bestFit="1" customWidth="1"/>
    <col min="5996" max="5996" width="60.28515625" bestFit="1" customWidth="1"/>
    <col min="5997" max="5997" width="13" bestFit="1" customWidth="1"/>
    <col min="5998" max="5998" width="16.140625" bestFit="1" customWidth="1"/>
    <col min="5999" max="5999" width="13.28515625" bestFit="1" customWidth="1"/>
    <col min="6000" max="6000" width="16.42578125" bestFit="1" customWidth="1"/>
    <col min="6001" max="6001" width="61.85546875" bestFit="1" customWidth="1"/>
    <col min="6002" max="6002" width="65" bestFit="1" customWidth="1"/>
    <col min="6003" max="6003" width="53" bestFit="1" customWidth="1"/>
    <col min="6004" max="6004" width="56.140625" bestFit="1" customWidth="1"/>
    <col min="6005" max="6005" width="54.7109375" bestFit="1" customWidth="1"/>
    <col min="6006" max="6006" width="57.85546875" bestFit="1" customWidth="1"/>
    <col min="6007" max="6007" width="52.42578125" bestFit="1" customWidth="1"/>
    <col min="6008" max="6008" width="55.5703125" bestFit="1" customWidth="1"/>
    <col min="6009" max="6009" width="40.140625" bestFit="1" customWidth="1"/>
    <col min="6010" max="6010" width="43.28515625" bestFit="1" customWidth="1"/>
    <col min="6011" max="6011" width="18.85546875" bestFit="1" customWidth="1"/>
    <col min="6012" max="6012" width="22.140625" bestFit="1" customWidth="1"/>
    <col min="6013" max="6013" width="19.28515625" bestFit="1" customWidth="1"/>
    <col min="6014" max="6014" width="22.42578125" bestFit="1" customWidth="1"/>
    <col min="6015" max="6015" width="52.5703125" bestFit="1" customWidth="1"/>
    <col min="6016" max="6016" width="55.7109375" bestFit="1" customWidth="1"/>
    <col min="6017" max="6017" width="31.28515625" bestFit="1" customWidth="1"/>
    <col min="6018" max="6018" width="34.5703125" bestFit="1" customWidth="1"/>
    <col min="6019" max="6019" width="39.85546875" bestFit="1" customWidth="1"/>
    <col min="6020" max="6020" width="43" bestFit="1" customWidth="1"/>
    <col min="6021" max="6021" width="32.85546875" bestFit="1" customWidth="1"/>
    <col min="6022" max="6022" width="36" bestFit="1" customWidth="1"/>
    <col min="6023" max="6023" width="53.5703125" bestFit="1" customWidth="1"/>
    <col min="6024" max="6024" width="56.7109375" bestFit="1" customWidth="1"/>
    <col min="6025" max="6025" width="37.28515625" bestFit="1" customWidth="1"/>
    <col min="6026" max="6026" width="40.42578125" bestFit="1" customWidth="1"/>
    <col min="6027" max="6027" width="54.5703125" bestFit="1" customWidth="1"/>
    <col min="6028" max="6028" width="57.7109375" bestFit="1" customWidth="1"/>
    <col min="6029" max="6029" width="17" bestFit="1" customWidth="1"/>
    <col min="6030" max="6030" width="20.140625" bestFit="1" customWidth="1"/>
    <col min="6031" max="6031" width="37.7109375" bestFit="1" customWidth="1"/>
    <col min="6032" max="6032" width="40.85546875" bestFit="1" customWidth="1"/>
    <col min="6033" max="6033" width="54" bestFit="1" customWidth="1"/>
    <col min="6034" max="6034" width="57.140625" bestFit="1" customWidth="1"/>
    <col min="6035" max="6035" width="30.140625" bestFit="1" customWidth="1"/>
    <col min="6036" max="6036" width="33.28515625" bestFit="1" customWidth="1"/>
    <col min="6037" max="6037" width="21.42578125" bestFit="1" customWidth="1"/>
    <col min="6038" max="6038" width="24.5703125" bestFit="1" customWidth="1"/>
    <col min="6039" max="6039" width="44.85546875" bestFit="1" customWidth="1"/>
    <col min="6040" max="6040" width="48" bestFit="1" customWidth="1"/>
    <col min="6041" max="6041" width="34.140625" bestFit="1" customWidth="1"/>
    <col min="6042" max="6042" width="37.28515625" bestFit="1" customWidth="1"/>
    <col min="6043" max="6043" width="34.140625" bestFit="1" customWidth="1"/>
    <col min="6044" max="6044" width="37.28515625" bestFit="1" customWidth="1"/>
    <col min="6045" max="6045" width="17.140625" bestFit="1" customWidth="1"/>
    <col min="6046" max="6046" width="20.28515625" bestFit="1" customWidth="1"/>
    <col min="6047" max="6047" width="20.7109375" bestFit="1" customWidth="1"/>
    <col min="6048" max="6048" width="23.85546875" bestFit="1" customWidth="1"/>
    <col min="6049" max="6049" width="58.42578125" bestFit="1" customWidth="1"/>
    <col min="6050" max="6050" width="61.5703125" bestFit="1" customWidth="1"/>
    <col min="6051" max="6051" width="35.140625" bestFit="1" customWidth="1"/>
    <col min="6052" max="6052" width="38.42578125" bestFit="1" customWidth="1"/>
    <col min="6053" max="6053" width="42" bestFit="1" customWidth="1"/>
    <col min="6054" max="6054" width="45.140625" bestFit="1" customWidth="1"/>
    <col min="6055" max="6055" width="14.28515625" bestFit="1" customWidth="1"/>
    <col min="6056" max="6056" width="17.5703125" bestFit="1" customWidth="1"/>
    <col min="6057" max="6057" width="11.42578125" bestFit="1" customWidth="1"/>
    <col min="6058" max="6058" width="14.5703125" bestFit="1" customWidth="1"/>
    <col min="6059" max="6059" width="34.140625" bestFit="1" customWidth="1"/>
    <col min="6060" max="6060" width="37.28515625" bestFit="1" customWidth="1"/>
    <col min="6061" max="6061" width="16.5703125" bestFit="1" customWidth="1"/>
    <col min="6062" max="6062" width="19.7109375" bestFit="1" customWidth="1"/>
    <col min="6063" max="6063" width="23.42578125" bestFit="1" customWidth="1"/>
    <col min="6064" max="6064" width="26.5703125" bestFit="1" customWidth="1"/>
    <col min="6065" max="6065" width="28.5703125" bestFit="1" customWidth="1"/>
    <col min="6066" max="6066" width="31.7109375" bestFit="1" customWidth="1"/>
    <col min="6067" max="6067" width="44.7109375" bestFit="1" customWidth="1"/>
    <col min="6068" max="6068" width="47.85546875" bestFit="1" customWidth="1"/>
    <col min="6069" max="6069" width="36.42578125" bestFit="1" customWidth="1"/>
    <col min="6070" max="6070" width="39.5703125" bestFit="1" customWidth="1"/>
    <col min="6071" max="6071" width="27.42578125" bestFit="1" customWidth="1"/>
    <col min="6072" max="6072" width="30.5703125" bestFit="1" customWidth="1"/>
    <col min="6073" max="6073" width="26.5703125" bestFit="1" customWidth="1"/>
    <col min="6074" max="6074" width="29.85546875" bestFit="1" customWidth="1"/>
    <col min="6075" max="6075" width="39.28515625" bestFit="1" customWidth="1"/>
    <col min="6076" max="6076" width="42.5703125" bestFit="1" customWidth="1"/>
    <col min="6077" max="6077" width="26.5703125" bestFit="1" customWidth="1"/>
    <col min="6078" max="6078" width="29.85546875" bestFit="1" customWidth="1"/>
    <col min="6079" max="6079" width="12.7109375" bestFit="1" customWidth="1"/>
    <col min="6080" max="6080" width="15.85546875" bestFit="1" customWidth="1"/>
    <col min="6081" max="6081" width="18.28515625" bestFit="1" customWidth="1"/>
    <col min="6082" max="6082" width="21.5703125" bestFit="1" customWidth="1"/>
    <col min="6083" max="6083" width="20.42578125" bestFit="1" customWidth="1"/>
    <col min="6084" max="6084" width="23.5703125" bestFit="1" customWidth="1"/>
    <col min="6085" max="6085" width="58.140625" bestFit="1" customWidth="1"/>
    <col min="6086" max="6086" width="61.28515625" bestFit="1" customWidth="1"/>
    <col min="6087" max="6087" width="20.140625" bestFit="1" customWidth="1"/>
    <col min="6088" max="6088" width="23.28515625" bestFit="1" customWidth="1"/>
    <col min="6089" max="6089" width="38.28515625" bestFit="1" customWidth="1"/>
    <col min="6090" max="6090" width="41.42578125" bestFit="1" customWidth="1"/>
    <col min="6091" max="6091" width="38.42578125" bestFit="1" customWidth="1"/>
    <col min="6092" max="6092" width="41.5703125" bestFit="1" customWidth="1"/>
    <col min="6093" max="6093" width="25.85546875" bestFit="1" customWidth="1"/>
    <col min="6094" max="6094" width="29" bestFit="1" customWidth="1"/>
    <col min="6095" max="6095" width="36.85546875" bestFit="1" customWidth="1"/>
    <col min="6096" max="6096" width="40" bestFit="1" customWidth="1"/>
    <col min="6097" max="6097" width="49.140625" bestFit="1" customWidth="1"/>
    <col min="6098" max="6098" width="52.28515625" bestFit="1" customWidth="1"/>
    <col min="6099" max="6099" width="59.5703125" bestFit="1" customWidth="1"/>
    <col min="6100" max="6100" width="62.85546875" bestFit="1" customWidth="1"/>
    <col min="6101" max="6101" width="57.7109375" bestFit="1" customWidth="1"/>
    <col min="6102" max="6102" width="60.85546875" bestFit="1" customWidth="1"/>
    <col min="6103" max="6103" width="27.7109375" bestFit="1" customWidth="1"/>
    <col min="6104" max="6104" width="30.85546875" bestFit="1" customWidth="1"/>
    <col min="6105" max="6105" width="20.85546875" bestFit="1" customWidth="1"/>
    <col min="6106" max="6106" width="24" bestFit="1" customWidth="1"/>
    <col min="6107" max="6107" width="40.140625" bestFit="1" customWidth="1"/>
    <col min="6108" max="6108" width="43.28515625" bestFit="1" customWidth="1"/>
    <col min="6109" max="6109" width="39.42578125" bestFit="1" customWidth="1"/>
    <col min="6110" max="6110" width="42.7109375" bestFit="1" customWidth="1"/>
    <col min="6111" max="6111" width="39.140625" bestFit="1" customWidth="1"/>
    <col min="6112" max="6112" width="42.42578125" bestFit="1" customWidth="1"/>
    <col min="6113" max="6113" width="52.5703125" bestFit="1" customWidth="1"/>
    <col min="6114" max="6114" width="55.7109375" bestFit="1" customWidth="1"/>
    <col min="6115" max="6115" width="53.5703125" bestFit="1" customWidth="1"/>
    <col min="6116" max="6116" width="56.7109375" bestFit="1" customWidth="1"/>
    <col min="6117" max="6117" width="38" bestFit="1" customWidth="1"/>
    <col min="6118" max="6118" width="41.140625" bestFit="1" customWidth="1"/>
    <col min="6119" max="6119" width="11.7109375" bestFit="1" customWidth="1"/>
    <col min="6120" max="6120" width="14.85546875" bestFit="1" customWidth="1"/>
    <col min="6121" max="6121" width="38.140625" bestFit="1" customWidth="1"/>
    <col min="6122" max="6122" width="41.28515625" bestFit="1" customWidth="1"/>
    <col min="6123" max="6123" width="21.140625" bestFit="1" customWidth="1"/>
    <col min="6124" max="6124" width="24.28515625" bestFit="1" customWidth="1"/>
    <col min="6125" max="6125" width="31" bestFit="1" customWidth="1"/>
    <col min="6126" max="6126" width="34.28515625" bestFit="1" customWidth="1"/>
    <col min="6127" max="6127" width="41.28515625" bestFit="1" customWidth="1"/>
    <col min="6128" max="6128" width="44.42578125" bestFit="1" customWidth="1"/>
    <col min="6129" max="6129" width="43.140625" bestFit="1" customWidth="1"/>
    <col min="6130" max="6130" width="46.42578125" bestFit="1" customWidth="1"/>
    <col min="6131" max="6131" width="12.7109375" bestFit="1" customWidth="1"/>
    <col min="6132" max="6132" width="15.85546875" bestFit="1" customWidth="1"/>
    <col min="6133" max="6133" width="47.140625" bestFit="1" customWidth="1"/>
    <col min="6134" max="6134" width="50.42578125" bestFit="1" customWidth="1"/>
    <col min="6135" max="6135" width="61" bestFit="1" customWidth="1"/>
    <col min="6136" max="6136" width="64.140625" bestFit="1" customWidth="1"/>
    <col min="6137" max="6137" width="34.85546875" bestFit="1" customWidth="1"/>
    <col min="6138" max="6138" width="38.140625" bestFit="1" customWidth="1"/>
    <col min="6139" max="6139" width="33.42578125" bestFit="1" customWidth="1"/>
    <col min="6140" max="6140" width="36.5703125" bestFit="1" customWidth="1"/>
    <col min="6141" max="6141" width="32.42578125" bestFit="1" customWidth="1"/>
    <col min="6142" max="6142" width="35.5703125" bestFit="1" customWidth="1"/>
    <col min="6143" max="6143" width="23.85546875" bestFit="1" customWidth="1"/>
    <col min="6144" max="6144" width="27" bestFit="1" customWidth="1"/>
    <col min="6145" max="6145" width="32" bestFit="1" customWidth="1"/>
    <col min="6146" max="6146" width="35.140625" bestFit="1" customWidth="1"/>
    <col min="6147" max="6147" width="29.85546875" bestFit="1" customWidth="1"/>
    <col min="6148" max="6148" width="33" bestFit="1" customWidth="1"/>
    <col min="6149" max="6149" width="55.5703125" bestFit="1" customWidth="1"/>
    <col min="6150" max="6150" width="58.85546875" bestFit="1" customWidth="1"/>
    <col min="6151" max="6151" width="24.42578125" bestFit="1" customWidth="1"/>
    <col min="6152" max="6152" width="27.5703125" bestFit="1" customWidth="1"/>
    <col min="6153" max="6153" width="22" bestFit="1" customWidth="1"/>
    <col min="6154" max="6154" width="25.140625" bestFit="1" customWidth="1"/>
    <col min="6155" max="6155" width="44.140625" bestFit="1" customWidth="1"/>
    <col min="6156" max="6156" width="47.28515625" bestFit="1" customWidth="1"/>
    <col min="6157" max="6157" width="56" bestFit="1" customWidth="1"/>
    <col min="6158" max="6158" width="59.28515625" bestFit="1" customWidth="1"/>
    <col min="6159" max="6159" width="53.140625" bestFit="1" customWidth="1"/>
    <col min="6160" max="6160" width="56.28515625" bestFit="1" customWidth="1"/>
    <col min="6161" max="6161" width="16.85546875" bestFit="1" customWidth="1"/>
    <col min="6162" max="6162" width="20" bestFit="1" customWidth="1"/>
    <col min="6163" max="6163" width="21.140625" bestFit="1" customWidth="1"/>
    <col min="6164" max="6164" width="24.28515625" bestFit="1" customWidth="1"/>
    <col min="6165" max="6165" width="47.5703125" bestFit="1" customWidth="1"/>
    <col min="6166" max="6166" width="50.85546875" bestFit="1" customWidth="1"/>
    <col min="6167" max="6167" width="11.28515625" bestFit="1" customWidth="1"/>
    <col min="6168" max="6168" width="14.42578125" bestFit="1" customWidth="1"/>
    <col min="6169" max="6169" width="51.85546875" bestFit="1" customWidth="1"/>
    <col min="6170" max="6170" width="55.140625" bestFit="1" customWidth="1"/>
    <col min="6171" max="6171" width="87.42578125" bestFit="1" customWidth="1"/>
    <col min="6172" max="6172" width="90.5703125" bestFit="1" customWidth="1"/>
    <col min="6173" max="6173" width="53" bestFit="1" customWidth="1"/>
    <col min="6174" max="6174" width="56.140625" bestFit="1" customWidth="1"/>
    <col min="6175" max="6175" width="43.5703125" bestFit="1" customWidth="1"/>
    <col min="6176" max="6176" width="46.85546875" bestFit="1" customWidth="1"/>
    <col min="6177" max="6177" width="33.140625" bestFit="1" customWidth="1"/>
    <col min="6178" max="6178" width="36.28515625" bestFit="1" customWidth="1"/>
    <col min="6179" max="6179" width="27.85546875" bestFit="1" customWidth="1"/>
    <col min="6180" max="6180" width="31" bestFit="1" customWidth="1"/>
    <col min="6181" max="6181" width="49.85546875" bestFit="1" customWidth="1"/>
    <col min="6182" max="6182" width="53" bestFit="1" customWidth="1"/>
    <col min="6183" max="6183" width="42.28515625" bestFit="1" customWidth="1"/>
    <col min="6184" max="6184" width="45.42578125" bestFit="1" customWidth="1"/>
    <col min="6185" max="6185" width="44.140625" bestFit="1" customWidth="1"/>
    <col min="6186" max="6186" width="47.28515625" bestFit="1" customWidth="1"/>
    <col min="6187" max="6187" width="21.85546875" bestFit="1" customWidth="1"/>
    <col min="6188" max="6188" width="25" bestFit="1" customWidth="1"/>
    <col min="6189" max="6189" width="33.140625" bestFit="1" customWidth="1"/>
    <col min="6190" max="6190" width="36.28515625" bestFit="1" customWidth="1"/>
    <col min="6191" max="6191" width="29.7109375" bestFit="1" customWidth="1"/>
    <col min="6192" max="6192" width="32.85546875" bestFit="1" customWidth="1"/>
    <col min="6193" max="6193" width="20.5703125" bestFit="1" customWidth="1"/>
    <col min="6194" max="6194" width="23.7109375" bestFit="1" customWidth="1"/>
    <col min="6195" max="6195" width="49.7109375" bestFit="1" customWidth="1"/>
    <col min="6196" max="6196" width="52.85546875" bestFit="1" customWidth="1"/>
    <col min="6197" max="6197" width="29.5703125" bestFit="1" customWidth="1"/>
    <col min="6198" max="6198" width="32.7109375" bestFit="1" customWidth="1"/>
    <col min="6199" max="6199" width="52.85546875" bestFit="1" customWidth="1"/>
    <col min="6200" max="6200" width="56" bestFit="1" customWidth="1"/>
    <col min="6201" max="6201" width="44.5703125" bestFit="1" customWidth="1"/>
    <col min="6202" max="6202" width="47.7109375" bestFit="1" customWidth="1"/>
    <col min="6203" max="6203" width="43.7109375" bestFit="1" customWidth="1"/>
    <col min="6204" max="6204" width="47" bestFit="1" customWidth="1"/>
    <col min="6205" max="6205" width="30.85546875" bestFit="1" customWidth="1"/>
    <col min="6206" max="6206" width="34.140625" bestFit="1" customWidth="1"/>
    <col min="6207" max="6207" width="24.42578125" bestFit="1" customWidth="1"/>
    <col min="6208" max="6208" width="27.5703125" bestFit="1" customWidth="1"/>
    <col min="6209" max="6209" width="57.85546875" bestFit="1" customWidth="1"/>
    <col min="6210" max="6210" width="61" bestFit="1" customWidth="1"/>
    <col min="6211" max="6211" width="28" bestFit="1" customWidth="1"/>
    <col min="6212" max="6212" width="31.140625" bestFit="1" customWidth="1"/>
    <col min="6213" max="6213" width="55.5703125" bestFit="1" customWidth="1"/>
    <col min="6214" max="6214" width="58.85546875" bestFit="1" customWidth="1"/>
    <col min="6215" max="6215" width="40.140625" bestFit="1" customWidth="1"/>
    <col min="6216" max="6216" width="43.28515625" bestFit="1" customWidth="1"/>
    <col min="6217" max="6217" width="61" bestFit="1" customWidth="1"/>
    <col min="6218" max="6218" width="64.140625" bestFit="1" customWidth="1"/>
    <col min="6219" max="6219" width="62" bestFit="1" customWidth="1"/>
    <col min="6220" max="6220" width="65.140625" bestFit="1" customWidth="1"/>
    <col min="6221" max="6221" width="32.28515625" bestFit="1" customWidth="1"/>
    <col min="6222" max="6222" width="35.42578125" bestFit="1" customWidth="1"/>
    <col min="6223" max="6223" width="55.140625" bestFit="1" customWidth="1"/>
    <col min="6224" max="6224" width="58.28515625" bestFit="1" customWidth="1"/>
    <col min="6225" max="6225" width="30.42578125" bestFit="1" customWidth="1"/>
    <col min="6226" max="6226" width="33.5703125" bestFit="1" customWidth="1"/>
    <col min="6227" max="6227" width="20" bestFit="1" customWidth="1"/>
    <col min="6228" max="6228" width="23.140625" bestFit="1" customWidth="1"/>
    <col min="6229" max="6229" width="11.28515625" bestFit="1" customWidth="1"/>
    <col min="6230" max="6230" width="14.42578125" bestFit="1" customWidth="1"/>
    <col min="6231" max="6231" width="13.140625" bestFit="1" customWidth="1"/>
    <col min="6232" max="6232" width="16.28515625" bestFit="1" customWidth="1"/>
    <col min="6233" max="6233" width="26" bestFit="1" customWidth="1"/>
    <col min="6234" max="6234" width="29.140625" bestFit="1" customWidth="1"/>
    <col min="6235" max="6235" width="29" bestFit="1" customWidth="1"/>
    <col min="6236" max="6236" width="32.140625" bestFit="1" customWidth="1"/>
    <col min="6237" max="6237" width="57.7109375" bestFit="1" customWidth="1"/>
    <col min="6238" max="6238" width="60.85546875" bestFit="1" customWidth="1"/>
    <col min="6239" max="6239" width="41.28515625" bestFit="1" customWidth="1"/>
    <col min="6240" max="6240" width="44.42578125" bestFit="1" customWidth="1"/>
    <col min="6241" max="6241" width="22.140625" bestFit="1" customWidth="1"/>
    <col min="6242" max="6242" width="25.28515625" bestFit="1" customWidth="1"/>
    <col min="6243" max="6243" width="49.5703125" bestFit="1" customWidth="1"/>
    <col min="6244" max="6244" width="52.7109375" bestFit="1" customWidth="1"/>
    <col min="6245" max="6245" width="50.28515625" bestFit="1" customWidth="1"/>
    <col min="6246" max="6246" width="53.42578125" bestFit="1" customWidth="1"/>
    <col min="6247" max="6247" width="47.140625" bestFit="1" customWidth="1"/>
    <col min="6248" max="6248" width="50.42578125" bestFit="1" customWidth="1"/>
    <col min="6249" max="6249" width="37.5703125" bestFit="1" customWidth="1"/>
    <col min="6250" max="6250" width="40.7109375" bestFit="1" customWidth="1"/>
    <col min="6251" max="6251" width="33.28515625" bestFit="1" customWidth="1"/>
    <col min="6252" max="6252" width="36.42578125" bestFit="1" customWidth="1"/>
    <col min="6253" max="6253" width="13" bestFit="1" customWidth="1"/>
    <col min="6254" max="6254" width="16.140625" bestFit="1" customWidth="1"/>
    <col min="6255" max="6255" width="43.5703125" bestFit="1" customWidth="1"/>
    <col min="6256" max="6256" width="46.85546875" bestFit="1" customWidth="1"/>
    <col min="6257" max="6257" width="34.7109375" bestFit="1" customWidth="1"/>
    <col min="6258" max="6258" width="38" bestFit="1" customWidth="1"/>
    <col min="6259" max="6259" width="17.5703125" bestFit="1" customWidth="1"/>
    <col min="6260" max="6260" width="20.7109375" bestFit="1" customWidth="1"/>
    <col min="6261" max="6261" width="38.85546875" bestFit="1" customWidth="1"/>
    <col min="6262" max="6262" width="42.140625" bestFit="1" customWidth="1"/>
    <col min="6263" max="6263" width="24.28515625" bestFit="1" customWidth="1"/>
    <col min="6264" max="6264" width="27.42578125" bestFit="1" customWidth="1"/>
    <col min="6265" max="6265" width="35.7109375" bestFit="1" customWidth="1"/>
    <col min="6266" max="6266" width="38.85546875" bestFit="1" customWidth="1"/>
    <col min="6267" max="6267" width="40.42578125" bestFit="1" customWidth="1"/>
    <col min="6268" max="6268" width="43.5703125" bestFit="1" customWidth="1"/>
    <col min="6269" max="6269" width="59.85546875" bestFit="1" customWidth="1"/>
    <col min="6270" max="6270" width="63.140625" bestFit="1" customWidth="1"/>
    <col min="6271" max="6271" width="8" bestFit="1" customWidth="1"/>
    <col min="6272" max="6272" width="11" bestFit="1" customWidth="1"/>
    <col min="6273" max="6273" width="34.85546875" bestFit="1" customWidth="1"/>
    <col min="6274" max="6274" width="38.140625" bestFit="1" customWidth="1"/>
    <col min="6275" max="6275" width="57.140625" bestFit="1" customWidth="1"/>
    <col min="6276" max="6276" width="60.28515625" bestFit="1" customWidth="1"/>
    <col min="6277" max="6277" width="52.42578125" bestFit="1" customWidth="1"/>
    <col min="6278" max="6278" width="55.5703125" bestFit="1" customWidth="1"/>
    <col min="6279" max="6279" width="21.140625" bestFit="1" customWidth="1"/>
    <col min="6280" max="6280" width="24.28515625" bestFit="1" customWidth="1"/>
    <col min="6281" max="6281" width="52" bestFit="1" customWidth="1"/>
    <col min="6282" max="6282" width="55.28515625" bestFit="1" customWidth="1"/>
    <col min="6283" max="6283" width="31" bestFit="1" customWidth="1"/>
    <col min="6284" max="6284" width="34.28515625" bestFit="1" customWidth="1"/>
    <col min="6285" max="6285" width="40.140625" bestFit="1" customWidth="1"/>
    <col min="6286" max="6286" width="43.28515625" bestFit="1" customWidth="1"/>
    <col min="6287" max="6287" width="35.85546875" bestFit="1" customWidth="1"/>
    <col min="6288" max="6288" width="39" bestFit="1" customWidth="1"/>
    <col min="6289" max="6289" width="37.42578125" bestFit="1" customWidth="1"/>
    <col min="6290" max="6290" width="40.5703125" bestFit="1" customWidth="1"/>
    <col min="6291" max="6291" width="31" bestFit="1" customWidth="1"/>
    <col min="6292" max="6292" width="34.28515625" bestFit="1" customWidth="1"/>
    <col min="6293" max="6293" width="17.5703125" bestFit="1" customWidth="1"/>
    <col min="6294" max="6294" width="20.7109375" bestFit="1" customWidth="1"/>
    <col min="6295" max="6295" width="15.7109375" bestFit="1" customWidth="1"/>
    <col min="6296" max="6296" width="18.85546875" bestFit="1" customWidth="1"/>
    <col min="6297" max="6297" width="30.28515625" bestFit="1" customWidth="1"/>
    <col min="6298" max="6298" width="33.42578125" bestFit="1" customWidth="1"/>
    <col min="6299" max="6299" width="19.5703125" bestFit="1" customWidth="1"/>
    <col min="6300" max="6300" width="22.7109375" bestFit="1" customWidth="1"/>
    <col min="6301" max="6301" width="31" bestFit="1" customWidth="1"/>
    <col min="6302" max="6302" width="34.28515625" bestFit="1" customWidth="1"/>
    <col min="6303" max="6303" width="36" bestFit="1" customWidth="1"/>
    <col min="6304" max="6304" width="39.140625" bestFit="1" customWidth="1"/>
    <col min="6305" max="6305" width="57.85546875" bestFit="1" customWidth="1"/>
    <col min="6306" max="6306" width="61" bestFit="1" customWidth="1"/>
    <col min="6307" max="6307" width="18.5703125" bestFit="1" customWidth="1"/>
    <col min="6308" max="6308" width="21.85546875" bestFit="1" customWidth="1"/>
    <col min="6309" max="6309" width="33.28515625" bestFit="1" customWidth="1"/>
    <col min="6310" max="6310" width="36.42578125" bestFit="1" customWidth="1"/>
    <col min="6311" max="6311" width="39" bestFit="1" customWidth="1"/>
    <col min="6312" max="6312" width="42.28515625" bestFit="1" customWidth="1"/>
    <col min="6313" max="6313" width="53.28515625" bestFit="1" customWidth="1"/>
    <col min="6314" max="6314" width="56.42578125" bestFit="1" customWidth="1"/>
    <col min="6315" max="6315" width="17.85546875" bestFit="1" customWidth="1"/>
    <col min="6316" max="6316" width="21" bestFit="1" customWidth="1"/>
    <col min="6317" max="6317" width="54.28515625" bestFit="1" customWidth="1"/>
    <col min="6318" max="6318" width="57.42578125" bestFit="1" customWidth="1"/>
    <col min="6319" max="6319" width="25" bestFit="1" customWidth="1"/>
    <col min="6320" max="6320" width="28.140625" bestFit="1" customWidth="1"/>
    <col min="6321" max="6321" width="50" bestFit="1" customWidth="1"/>
    <col min="6322" max="6322" width="53.140625" bestFit="1" customWidth="1"/>
    <col min="6323" max="6323" width="29.140625" bestFit="1" customWidth="1"/>
    <col min="6324" max="6324" width="32.28515625" bestFit="1" customWidth="1"/>
    <col min="6325" max="6325" width="22.85546875" bestFit="1" customWidth="1"/>
    <col min="6326" max="6326" width="26.140625" bestFit="1" customWidth="1"/>
    <col min="6327" max="6327" width="20.42578125" bestFit="1" customWidth="1"/>
    <col min="6328" max="6328" width="23.5703125" bestFit="1" customWidth="1"/>
    <col min="6329" max="6329" width="53.42578125" bestFit="1" customWidth="1"/>
    <col min="6330" max="6330" width="56.5703125" bestFit="1" customWidth="1"/>
    <col min="6331" max="6331" width="35.28515625" bestFit="1" customWidth="1"/>
    <col min="6332" max="6332" width="38.5703125" bestFit="1" customWidth="1"/>
    <col min="6333" max="6333" width="39.42578125" bestFit="1" customWidth="1"/>
    <col min="6334" max="6334" width="42.7109375" bestFit="1" customWidth="1"/>
    <col min="6335" max="6335" width="40" bestFit="1" customWidth="1"/>
    <col min="6336" max="6336" width="43.140625" bestFit="1" customWidth="1"/>
    <col min="6337" max="6337" width="53" bestFit="1" customWidth="1"/>
    <col min="6338" max="6338" width="56.140625" bestFit="1" customWidth="1"/>
    <col min="6339" max="6339" width="48.7109375" bestFit="1" customWidth="1"/>
    <col min="6340" max="6340" width="51.85546875" bestFit="1" customWidth="1"/>
    <col min="6341" max="6341" width="38.85546875" bestFit="1" customWidth="1"/>
    <col min="6342" max="6342" width="42.140625" bestFit="1" customWidth="1"/>
    <col min="6343" max="6343" width="45.42578125" bestFit="1" customWidth="1"/>
    <col min="6344" max="6344" width="48.5703125" bestFit="1" customWidth="1"/>
    <col min="6345" max="6345" width="45.42578125" bestFit="1" customWidth="1"/>
    <col min="6346" max="6346" width="48.5703125" bestFit="1" customWidth="1"/>
    <col min="6347" max="6347" width="46" bestFit="1" customWidth="1"/>
    <col min="6348" max="6348" width="49.140625" bestFit="1" customWidth="1"/>
    <col min="6349" max="6349" width="29.7109375" bestFit="1" customWidth="1"/>
    <col min="6350" max="6350" width="32.85546875" bestFit="1" customWidth="1"/>
    <col min="6351" max="6351" width="80.5703125" bestFit="1" customWidth="1"/>
    <col min="6352" max="6352" width="83.85546875" bestFit="1" customWidth="1"/>
    <col min="6353" max="6353" width="26.42578125" bestFit="1" customWidth="1"/>
    <col min="6354" max="6354" width="29.7109375" bestFit="1" customWidth="1"/>
    <col min="6355" max="6355" width="48.7109375" bestFit="1" customWidth="1"/>
    <col min="6356" max="6356" width="51.85546875" bestFit="1" customWidth="1"/>
    <col min="6357" max="6357" width="62.140625" bestFit="1" customWidth="1"/>
    <col min="6358" max="6358" width="65.28515625" bestFit="1" customWidth="1"/>
    <col min="6359" max="6359" width="20.42578125" bestFit="1" customWidth="1"/>
    <col min="6360" max="6360" width="23.5703125" bestFit="1" customWidth="1"/>
    <col min="6361" max="6361" width="41.7109375" bestFit="1" customWidth="1"/>
    <col min="6362" max="6362" width="44.85546875" bestFit="1" customWidth="1"/>
    <col min="6363" max="6363" width="18.85546875" bestFit="1" customWidth="1"/>
    <col min="6364" max="6364" width="22.140625" bestFit="1" customWidth="1"/>
    <col min="6365" max="6365" width="42" bestFit="1" customWidth="1"/>
    <col min="6366" max="6366" width="45.140625" bestFit="1" customWidth="1"/>
    <col min="6367" max="6367" width="22.140625" bestFit="1" customWidth="1"/>
    <col min="6368" max="6368" width="25.28515625" bestFit="1" customWidth="1"/>
    <col min="6369" max="6369" width="23.42578125" bestFit="1" customWidth="1"/>
    <col min="6370" max="6370" width="26.5703125" bestFit="1" customWidth="1"/>
    <col min="6371" max="6371" width="54" bestFit="1" customWidth="1"/>
    <col min="6372" max="6372" width="57.140625" bestFit="1" customWidth="1"/>
    <col min="6373" max="6373" width="62.5703125" bestFit="1" customWidth="1"/>
    <col min="6374" max="6374" width="65.7109375" bestFit="1" customWidth="1"/>
    <col min="6375" max="6375" width="53.28515625" bestFit="1" customWidth="1"/>
    <col min="6376" max="6376" width="56.42578125" bestFit="1" customWidth="1"/>
    <col min="6377" max="6377" width="28.28515625" bestFit="1" customWidth="1"/>
    <col min="6378" max="6378" width="31.42578125" bestFit="1" customWidth="1"/>
    <col min="6379" max="6379" width="50.5703125" bestFit="1" customWidth="1"/>
    <col min="6380" max="6380" width="53.7109375" bestFit="1" customWidth="1"/>
    <col min="6381" max="6381" width="26.28515625" bestFit="1" customWidth="1"/>
    <col min="6382" max="6382" width="29.42578125" bestFit="1" customWidth="1"/>
    <col min="6383" max="6383" width="35.85546875" bestFit="1" customWidth="1"/>
    <col min="6384" max="6384" width="39" bestFit="1" customWidth="1"/>
    <col min="6385" max="6385" width="41.28515625" bestFit="1" customWidth="1"/>
    <col min="6386" max="6386" width="44.42578125" bestFit="1" customWidth="1"/>
    <col min="6387" max="6387" width="58.7109375" bestFit="1" customWidth="1"/>
    <col min="6388" max="6388" width="61.85546875" bestFit="1" customWidth="1"/>
    <col min="6389" max="6389" width="54.7109375" bestFit="1" customWidth="1"/>
    <col min="6390" max="6390" width="57.85546875" bestFit="1" customWidth="1"/>
    <col min="6391" max="6391" width="20.42578125" bestFit="1" customWidth="1"/>
    <col min="6392" max="6392" width="23.42578125" bestFit="1" customWidth="1"/>
    <col min="6393" max="6393" width="25.5703125" bestFit="1" customWidth="1"/>
    <col min="6394" max="6394" width="28.7109375" bestFit="1" customWidth="1"/>
    <col min="6395" max="6395" width="46.140625" bestFit="1" customWidth="1"/>
    <col min="6396" max="6396" width="49.28515625" bestFit="1" customWidth="1"/>
    <col min="6397" max="6397" width="32.28515625" bestFit="1" customWidth="1"/>
    <col min="6398" max="6398" width="35.42578125" bestFit="1" customWidth="1"/>
    <col min="6399" max="6399" width="41.140625" bestFit="1" customWidth="1"/>
    <col min="6400" max="6400" width="44.28515625" bestFit="1" customWidth="1"/>
    <col min="6401" max="6401" width="46.140625" bestFit="1" customWidth="1"/>
    <col min="6402" max="6402" width="49.28515625" bestFit="1" customWidth="1"/>
    <col min="6403" max="6403" width="43.140625" bestFit="1" customWidth="1"/>
    <col min="6404" max="6404" width="46.42578125" bestFit="1" customWidth="1"/>
    <col min="6405" max="6405" width="20.140625" bestFit="1" customWidth="1"/>
    <col min="6406" max="6406" width="23.28515625" bestFit="1" customWidth="1"/>
    <col min="6407" max="6407" width="36.28515625" bestFit="1" customWidth="1"/>
    <col min="6408" max="6408" width="39.42578125" bestFit="1" customWidth="1"/>
    <col min="6409" max="6409" width="41" bestFit="1" customWidth="1"/>
    <col min="6410" max="6410" width="44.140625" bestFit="1" customWidth="1"/>
    <col min="6411" max="6411" width="11.7109375" bestFit="1" customWidth="1"/>
    <col min="6412" max="6412" width="14.85546875" bestFit="1" customWidth="1"/>
    <col min="6413" max="6413" width="36.85546875" bestFit="1" customWidth="1"/>
    <col min="6414" max="6414" width="40" bestFit="1" customWidth="1"/>
    <col min="6415" max="6415" width="56.7109375" bestFit="1" customWidth="1"/>
    <col min="6416" max="6416" width="59.85546875" bestFit="1" customWidth="1"/>
    <col min="6417" max="6417" width="32" bestFit="1" customWidth="1"/>
    <col min="6418" max="6418" width="35.140625" bestFit="1" customWidth="1"/>
    <col min="6419" max="6419" width="34.7109375" bestFit="1" customWidth="1"/>
    <col min="6420" max="6420" width="38" bestFit="1" customWidth="1"/>
    <col min="6421" max="6421" width="57" bestFit="1" customWidth="1"/>
    <col min="6422" max="6422" width="60.140625" bestFit="1" customWidth="1"/>
    <col min="6423" max="6423" width="41.28515625" bestFit="1" customWidth="1"/>
    <col min="6424" max="6424" width="44.42578125" bestFit="1" customWidth="1"/>
    <col min="6425" max="6425" width="50.85546875" bestFit="1" customWidth="1"/>
    <col min="6426" max="6426" width="54" bestFit="1" customWidth="1"/>
    <col min="6427" max="6427" width="39.28515625" bestFit="1" customWidth="1"/>
    <col min="6428" max="6428" width="42.5703125" bestFit="1" customWidth="1"/>
    <col min="6429" max="6429" width="10.7109375" bestFit="1" customWidth="1"/>
    <col min="6430" max="6430" width="13.85546875" bestFit="1" customWidth="1"/>
    <col min="6431" max="6431" width="28.140625" bestFit="1" customWidth="1"/>
    <col min="6432" max="6432" width="31.28515625" bestFit="1" customWidth="1"/>
    <col min="6433" max="6433" width="26.140625" bestFit="1" customWidth="1"/>
    <col min="6434" max="6434" width="29.28515625" bestFit="1" customWidth="1"/>
    <col min="6435" max="6435" width="51.28515625" bestFit="1" customWidth="1"/>
    <col min="6436" max="6436" width="54.5703125" bestFit="1" customWidth="1"/>
    <col min="6437" max="6437" width="26.7109375" bestFit="1" customWidth="1"/>
    <col min="6438" max="6438" width="30" bestFit="1" customWidth="1"/>
    <col min="6439" max="6439" width="59.140625" bestFit="1" customWidth="1"/>
    <col min="6440" max="6440" width="62.28515625" bestFit="1" customWidth="1"/>
    <col min="6441" max="6441" width="49.85546875" bestFit="1" customWidth="1"/>
    <col min="6442" max="6442" width="53" bestFit="1" customWidth="1"/>
    <col min="6443" max="6443" width="62.140625" bestFit="1" customWidth="1"/>
    <col min="6444" max="6444" width="65.28515625" bestFit="1" customWidth="1"/>
    <col min="6445" max="6445" width="22.5703125" bestFit="1" customWidth="1"/>
    <col min="6446" max="6446" width="25.85546875" bestFit="1" customWidth="1"/>
    <col min="6447" max="6447" width="23.42578125" bestFit="1" customWidth="1"/>
    <col min="6448" max="6448" width="26.5703125" bestFit="1" customWidth="1"/>
    <col min="6449" max="6449" width="37.85546875" bestFit="1" customWidth="1"/>
    <col min="6450" max="6450" width="41" bestFit="1" customWidth="1"/>
    <col min="6451" max="6451" width="59.42578125" bestFit="1" customWidth="1"/>
    <col min="6452" max="6452" width="62.5703125" bestFit="1" customWidth="1"/>
    <col min="6453" max="6453" width="29.5703125" bestFit="1" customWidth="1"/>
    <col min="6454" max="6454" width="32.7109375" bestFit="1" customWidth="1"/>
    <col min="6455" max="6455" width="51.28515625" bestFit="1" customWidth="1"/>
    <col min="6456" max="6456" width="54.5703125" bestFit="1" customWidth="1"/>
    <col min="6457" max="6457" width="16.7109375" bestFit="1" customWidth="1"/>
    <col min="6458" max="6458" width="19.85546875" bestFit="1" customWidth="1"/>
    <col min="6459" max="6459" width="20.42578125" bestFit="1" customWidth="1"/>
    <col min="6460" max="6460" width="23.5703125" bestFit="1" customWidth="1"/>
    <col min="6461" max="6461" width="51.7109375" bestFit="1" customWidth="1"/>
    <col min="6462" max="6462" width="55" bestFit="1" customWidth="1"/>
    <col min="6463" max="6463" width="16.42578125" bestFit="1" customWidth="1"/>
    <col min="6464" max="6464" width="19.5703125" bestFit="1" customWidth="1"/>
    <col min="6465" max="6465" width="16.85546875" bestFit="1" customWidth="1"/>
    <col min="6466" max="6466" width="20" bestFit="1" customWidth="1"/>
    <col min="6467" max="6467" width="40.140625" bestFit="1" customWidth="1"/>
    <col min="6468" max="6468" width="43.28515625" bestFit="1" customWidth="1"/>
    <col min="6469" max="6469" width="40.140625" bestFit="1" customWidth="1"/>
    <col min="6470" max="6470" width="43.28515625" bestFit="1" customWidth="1"/>
    <col min="6471" max="6471" width="44.28515625" bestFit="1" customWidth="1"/>
    <col min="6472" max="6472" width="47.42578125" bestFit="1" customWidth="1"/>
    <col min="6473" max="6473" width="42.85546875" bestFit="1" customWidth="1"/>
    <col min="6474" max="6474" width="46" bestFit="1" customWidth="1"/>
    <col min="6475" max="6475" width="23.7109375" bestFit="1" customWidth="1"/>
    <col min="6476" max="6476" width="26.85546875" bestFit="1" customWidth="1"/>
    <col min="6477" max="6477" width="23" bestFit="1" customWidth="1"/>
    <col min="6478" max="6478" width="26.28515625" bestFit="1" customWidth="1"/>
    <col min="6479" max="6479" width="31.28515625" bestFit="1" customWidth="1"/>
    <col min="6480" max="6480" width="34.5703125" bestFit="1" customWidth="1"/>
    <col min="6481" max="6481" width="23.5703125" bestFit="1" customWidth="1"/>
    <col min="6482" max="6482" width="26.7109375" bestFit="1" customWidth="1"/>
    <col min="6483" max="6483" width="43.28515625" bestFit="1" customWidth="1"/>
    <col min="6484" max="6484" width="46.5703125" bestFit="1" customWidth="1"/>
    <col min="6485" max="6485" width="32.5703125" bestFit="1" customWidth="1"/>
    <col min="6486" max="6486" width="35.7109375" bestFit="1" customWidth="1"/>
    <col min="6487" max="6487" width="54.85546875" bestFit="1" customWidth="1"/>
    <col min="6488" max="6488" width="58" bestFit="1" customWidth="1"/>
    <col min="6489" max="6489" width="38.85546875" bestFit="1" customWidth="1"/>
    <col min="6490" max="6490" width="42.140625" bestFit="1" customWidth="1"/>
    <col min="6491" max="6491" width="44" bestFit="1" customWidth="1"/>
    <col min="6492" max="6492" width="47.140625" bestFit="1" customWidth="1"/>
    <col min="6493" max="6493" width="45" bestFit="1" customWidth="1"/>
    <col min="6494" max="6494" width="48.140625" bestFit="1" customWidth="1"/>
    <col min="6495" max="6495" width="40" bestFit="1" customWidth="1"/>
    <col min="6496" max="6496" width="43.140625" bestFit="1" customWidth="1"/>
    <col min="6497" max="6497" width="55.7109375" bestFit="1" customWidth="1"/>
    <col min="6498" max="6498" width="59" bestFit="1" customWidth="1"/>
    <col min="6499" max="6499" width="22.28515625" bestFit="1" customWidth="1"/>
    <col min="6500" max="6500" width="25.5703125" bestFit="1" customWidth="1"/>
    <col min="6501" max="6501" width="29.140625" bestFit="1" customWidth="1"/>
    <col min="6502" max="6502" width="32.28515625" bestFit="1" customWidth="1"/>
    <col min="6503" max="6503" width="40.5703125" bestFit="1" customWidth="1"/>
    <col min="6504" max="6504" width="43.7109375" bestFit="1" customWidth="1"/>
    <col min="6505" max="6505" width="29.28515625" bestFit="1" customWidth="1"/>
    <col min="6506" max="6506" width="32.42578125" bestFit="1" customWidth="1"/>
    <col min="6507" max="6507" width="39.85546875" bestFit="1" customWidth="1"/>
    <col min="6508" max="6508" width="43" bestFit="1" customWidth="1"/>
    <col min="6509" max="6509" width="20.28515625" bestFit="1" customWidth="1"/>
    <col min="6510" max="6510" width="23.42578125" bestFit="1" customWidth="1"/>
    <col min="6511" max="6511" width="18.28515625" bestFit="1" customWidth="1"/>
    <col min="6512" max="6512" width="21.5703125" bestFit="1" customWidth="1"/>
    <col min="6513" max="6513" width="46.5703125" bestFit="1" customWidth="1"/>
    <col min="6514" max="6514" width="49.7109375" bestFit="1" customWidth="1"/>
    <col min="6515" max="6515" width="40.85546875" bestFit="1" customWidth="1"/>
    <col min="6516" max="6516" width="44" bestFit="1" customWidth="1"/>
    <col min="6517" max="6517" width="53.42578125" bestFit="1" customWidth="1"/>
    <col min="6518" max="6518" width="56.5703125" bestFit="1" customWidth="1"/>
    <col min="6519" max="6519" width="18.5703125" bestFit="1" customWidth="1"/>
    <col min="6520" max="6520" width="21.85546875" bestFit="1" customWidth="1"/>
    <col min="6521" max="6521" width="18.42578125" bestFit="1" customWidth="1"/>
    <col min="6522" max="6522" width="21.7109375" bestFit="1" customWidth="1"/>
    <col min="6523" max="6523" width="19.42578125" bestFit="1" customWidth="1"/>
    <col min="6524" max="6524" width="22.5703125" bestFit="1" customWidth="1"/>
    <col min="6525" max="6525" width="46.28515625" bestFit="1" customWidth="1"/>
    <col min="6526" max="6526" width="49.42578125" bestFit="1" customWidth="1"/>
    <col min="6527" max="6527" width="56.42578125" bestFit="1" customWidth="1"/>
    <col min="6528" max="6528" width="59.5703125" bestFit="1" customWidth="1"/>
    <col min="6529" max="6529" width="57.28515625" bestFit="1" customWidth="1"/>
    <col min="6530" max="6530" width="60.42578125" bestFit="1" customWidth="1"/>
    <col min="6531" max="6531" width="10.7109375" bestFit="1" customWidth="1"/>
    <col min="6532" max="6532" width="13.85546875" bestFit="1" customWidth="1"/>
    <col min="6533" max="6533" width="40.85546875" bestFit="1" customWidth="1"/>
    <col min="6534" max="6534" width="44" bestFit="1" customWidth="1"/>
    <col min="6535" max="6535" width="47.140625" bestFit="1" customWidth="1"/>
    <col min="6536" max="6536" width="50.42578125" bestFit="1" customWidth="1"/>
    <col min="6537" max="6537" width="28.28515625" bestFit="1" customWidth="1"/>
    <col min="6538" max="6538" width="31.42578125" bestFit="1" customWidth="1"/>
    <col min="6539" max="6539" width="36" bestFit="1" customWidth="1"/>
    <col min="6540" max="6540" width="39.140625" bestFit="1" customWidth="1"/>
    <col min="6541" max="6541" width="29.28515625" bestFit="1" customWidth="1"/>
    <col min="6542" max="6542" width="32.42578125" bestFit="1" customWidth="1"/>
    <col min="6543" max="6543" width="29.140625" bestFit="1" customWidth="1"/>
    <col min="6544" max="6544" width="32.28515625" bestFit="1" customWidth="1"/>
    <col min="6545" max="6545" width="34.85546875" bestFit="1" customWidth="1"/>
    <col min="6546" max="6546" width="38.140625" bestFit="1" customWidth="1"/>
    <col min="6547" max="6547" width="36.7109375" bestFit="1" customWidth="1"/>
    <col min="6548" max="6548" width="39.85546875" bestFit="1" customWidth="1"/>
    <col min="6549" max="6549" width="32.140625" bestFit="1" customWidth="1"/>
    <col min="6550" max="6550" width="35.28515625" bestFit="1" customWidth="1"/>
    <col min="6551" max="6551" width="21" bestFit="1" customWidth="1"/>
    <col min="6552" max="6552" width="24.140625" bestFit="1" customWidth="1"/>
    <col min="6553" max="6553" width="41.5703125" bestFit="1" customWidth="1"/>
    <col min="6554" max="6554" width="44.7109375" bestFit="1" customWidth="1"/>
    <col min="6555" max="6555" width="48.42578125" bestFit="1" customWidth="1"/>
    <col min="6556" max="6556" width="51.5703125" bestFit="1" customWidth="1"/>
    <col min="6557" max="6557" width="39.5703125" bestFit="1" customWidth="1"/>
    <col min="6558" max="6558" width="42.85546875" bestFit="1" customWidth="1"/>
    <col min="6559" max="6559" width="34.85546875" bestFit="1" customWidth="1"/>
    <col min="6560" max="6560" width="38.140625" bestFit="1" customWidth="1"/>
    <col min="6561" max="6561" width="34.42578125" bestFit="1" customWidth="1"/>
    <col min="6562" max="6562" width="37.5703125" bestFit="1" customWidth="1"/>
    <col min="6563" max="6563" width="62.5703125" bestFit="1" customWidth="1"/>
    <col min="6564" max="6564" width="65.7109375" bestFit="1" customWidth="1"/>
    <col min="6565" max="6565" width="28.7109375" bestFit="1" customWidth="1"/>
    <col min="6566" max="6566" width="31.85546875" bestFit="1" customWidth="1"/>
    <col min="6567" max="6567" width="41.42578125" bestFit="1" customWidth="1"/>
    <col min="6568" max="6568" width="44.5703125" bestFit="1" customWidth="1"/>
    <col min="6569" max="6569" width="54.7109375" bestFit="1" customWidth="1"/>
    <col min="6570" max="6570" width="57.85546875" bestFit="1" customWidth="1"/>
    <col min="6571" max="6571" width="38.140625" bestFit="1" customWidth="1"/>
    <col min="6572" max="6572" width="41.28515625" bestFit="1" customWidth="1"/>
    <col min="6573" max="6573" width="24" bestFit="1" customWidth="1"/>
    <col min="6574" max="6574" width="27.140625" bestFit="1" customWidth="1"/>
    <col min="6575" max="6575" width="48.28515625" bestFit="1" customWidth="1"/>
    <col min="6576" max="6576" width="51.42578125" bestFit="1" customWidth="1"/>
    <col min="6577" max="6577" width="28.28515625" bestFit="1" customWidth="1"/>
    <col min="6578" max="6578" width="31.42578125" bestFit="1" customWidth="1"/>
    <col min="6579" max="6579" width="33.140625" bestFit="1" customWidth="1"/>
    <col min="6580" max="6580" width="36.28515625" bestFit="1" customWidth="1"/>
    <col min="6581" max="6581" width="46.42578125" bestFit="1" customWidth="1"/>
    <col min="6582" max="6582" width="49.5703125" bestFit="1" customWidth="1"/>
    <col min="6583" max="6583" width="34.140625" bestFit="1" customWidth="1"/>
    <col min="6584" max="6584" width="37.28515625" bestFit="1" customWidth="1"/>
    <col min="6585" max="6585" width="53.7109375" bestFit="1" customWidth="1"/>
    <col min="6586" max="6586" width="56.85546875" bestFit="1" customWidth="1"/>
    <col min="6587" max="6587" width="57" bestFit="1" customWidth="1"/>
    <col min="6588" max="6588" width="60.140625" bestFit="1" customWidth="1"/>
    <col min="6589" max="6589" width="24.85546875" bestFit="1" customWidth="1"/>
    <col min="6590" max="6590" width="28" bestFit="1" customWidth="1"/>
    <col min="6591" max="6591" width="49.5703125" bestFit="1" customWidth="1"/>
    <col min="6592" max="6592" width="52.7109375" bestFit="1" customWidth="1"/>
    <col min="6593" max="6593" width="10" bestFit="1" customWidth="1"/>
    <col min="6594" max="6594" width="12.85546875" bestFit="1" customWidth="1"/>
    <col min="6595" max="6595" width="60" bestFit="1" customWidth="1"/>
    <col min="6596" max="6596" width="63.28515625" bestFit="1" customWidth="1"/>
    <col min="6597" max="6597" width="12" bestFit="1" customWidth="1"/>
    <col min="6598" max="6598" width="15.140625" bestFit="1" customWidth="1"/>
    <col min="6599" max="6599" width="58.7109375" bestFit="1" customWidth="1"/>
    <col min="6600" max="6600" width="61.85546875" bestFit="1" customWidth="1"/>
    <col min="6601" max="6601" width="24.42578125" bestFit="1" customWidth="1"/>
    <col min="6602" max="6602" width="27.5703125" bestFit="1" customWidth="1"/>
    <col min="6603" max="6603" width="10.140625" bestFit="1" customWidth="1"/>
    <col min="6604" max="6604" width="13.28515625" bestFit="1" customWidth="1"/>
    <col min="6605" max="6605" width="44" bestFit="1" customWidth="1"/>
    <col min="6606" max="6606" width="47.140625" bestFit="1" customWidth="1"/>
    <col min="6607" max="6607" width="21.85546875" bestFit="1" customWidth="1"/>
    <col min="6608" max="6608" width="25" bestFit="1" customWidth="1"/>
    <col min="6609" max="6609" width="12.5703125" bestFit="1" customWidth="1"/>
    <col min="6610" max="6610" width="15.7109375" bestFit="1" customWidth="1"/>
    <col min="6611" max="6611" width="31" bestFit="1" customWidth="1"/>
    <col min="6612" max="6612" width="34.28515625" bestFit="1" customWidth="1"/>
    <col min="6613" max="6613" width="14" bestFit="1" customWidth="1"/>
    <col min="6614" max="6614" width="17.28515625" bestFit="1" customWidth="1"/>
    <col min="6615" max="6615" width="48.42578125" bestFit="1" customWidth="1"/>
    <col min="6616" max="6616" width="51.5703125" bestFit="1" customWidth="1"/>
    <col min="6617" max="6617" width="55.28515625" bestFit="1" customWidth="1"/>
    <col min="6618" max="6618" width="58.42578125" bestFit="1" customWidth="1"/>
    <col min="6619" max="6619" width="41.7109375" bestFit="1" customWidth="1"/>
    <col min="6620" max="6620" width="44.85546875" bestFit="1" customWidth="1"/>
    <col min="6621" max="6621" width="32.140625" bestFit="1" customWidth="1"/>
    <col min="6622" max="6622" width="35.28515625" bestFit="1" customWidth="1"/>
    <col min="6623" max="6623" width="18.85546875" bestFit="1" customWidth="1"/>
    <col min="6624" max="6624" width="22.140625" bestFit="1" customWidth="1"/>
    <col min="6625" max="6625" width="25.5703125" bestFit="1" customWidth="1"/>
    <col min="6626" max="6626" width="28.7109375" bestFit="1" customWidth="1"/>
    <col min="6627" max="6627" width="43.5703125" bestFit="1" customWidth="1"/>
    <col min="6628" max="6628" width="46.85546875" bestFit="1" customWidth="1"/>
    <col min="6629" max="6629" width="33.85546875" bestFit="1" customWidth="1"/>
    <col min="6630" max="6630" width="37" bestFit="1" customWidth="1"/>
    <col min="6631" max="6631" width="28.42578125" bestFit="1" customWidth="1"/>
    <col min="6632" max="6632" width="31.5703125" bestFit="1" customWidth="1"/>
    <col min="6633" max="6633" width="26.5703125" bestFit="1" customWidth="1"/>
    <col min="6634" max="6634" width="29.85546875" bestFit="1" customWidth="1"/>
    <col min="6635" max="6635" width="53.140625" bestFit="1" customWidth="1"/>
    <col min="6636" max="6636" width="56.28515625" bestFit="1" customWidth="1"/>
    <col min="6637" max="6637" width="43.28515625" bestFit="1" customWidth="1"/>
    <col min="6638" max="6638" width="46.5703125" bestFit="1" customWidth="1"/>
    <col min="6639" max="6639" width="59.28515625" bestFit="1" customWidth="1"/>
    <col min="6640" max="6640" width="62.42578125" bestFit="1" customWidth="1"/>
    <col min="6641" max="6641" width="22.140625" bestFit="1" customWidth="1"/>
    <col min="6642" max="6642" width="25.28515625" bestFit="1" customWidth="1"/>
    <col min="6643" max="6643" width="31" bestFit="1" customWidth="1"/>
    <col min="6644" max="6644" width="34.28515625" bestFit="1" customWidth="1"/>
    <col min="6645" max="6645" width="28.5703125" bestFit="1" customWidth="1"/>
    <col min="6646" max="6646" width="31.7109375" bestFit="1" customWidth="1"/>
    <col min="6647" max="6647" width="36" bestFit="1" customWidth="1"/>
    <col min="6648" max="6648" width="39.140625" bestFit="1" customWidth="1"/>
    <col min="6649" max="6649" width="39.42578125" bestFit="1" customWidth="1"/>
    <col min="6650" max="6650" width="42.7109375" bestFit="1" customWidth="1"/>
    <col min="6651" max="6651" width="28.140625" bestFit="1" customWidth="1"/>
    <col min="6652" max="6652" width="31.28515625" bestFit="1" customWidth="1"/>
    <col min="6653" max="6653" width="45.85546875" bestFit="1" customWidth="1"/>
    <col min="6654" max="6654" width="49" bestFit="1" customWidth="1"/>
    <col min="6655" max="6655" width="20.85546875" bestFit="1" customWidth="1"/>
    <col min="6656" max="6656" width="24" bestFit="1" customWidth="1"/>
    <col min="6657" max="6657" width="28.5703125" bestFit="1" customWidth="1"/>
    <col min="6658" max="6658" width="31.7109375" bestFit="1" customWidth="1"/>
    <col min="6659" max="6659" width="56.85546875" bestFit="1" customWidth="1"/>
    <col min="6660" max="6660" width="60" bestFit="1" customWidth="1"/>
    <col min="6661" max="6661" width="54.28515625" bestFit="1" customWidth="1"/>
    <col min="6662" max="6662" width="57.42578125" bestFit="1" customWidth="1"/>
    <col min="6663" max="6663" width="25.7109375" bestFit="1" customWidth="1"/>
    <col min="6664" max="6664" width="28.85546875" bestFit="1" customWidth="1"/>
    <col min="6665" max="6665" width="19.7109375" bestFit="1" customWidth="1"/>
    <col min="6666" max="6666" width="22.85546875" bestFit="1" customWidth="1"/>
    <col min="6667" max="6667" width="56.7109375" bestFit="1" customWidth="1"/>
    <col min="6668" max="6668" width="59.85546875" bestFit="1" customWidth="1"/>
    <col min="6669" max="6669" width="19.28515625" bestFit="1" customWidth="1"/>
    <col min="6670" max="6670" width="22.42578125" bestFit="1" customWidth="1"/>
    <col min="6671" max="6671" width="14.28515625" bestFit="1" customWidth="1"/>
    <col min="6672" max="6672" width="17.5703125" bestFit="1" customWidth="1"/>
    <col min="6673" max="6673" width="19.85546875" bestFit="1" customWidth="1"/>
    <col min="6674" max="6674" width="23" bestFit="1" customWidth="1"/>
    <col min="6675" max="6675" width="56.85546875" bestFit="1" customWidth="1"/>
    <col min="6676" max="6676" width="60" bestFit="1" customWidth="1"/>
    <col min="6677" max="6677" width="41.5703125" bestFit="1" customWidth="1"/>
    <col min="6678" max="6678" width="44.7109375" bestFit="1" customWidth="1"/>
    <col min="6679" max="6679" width="55.28515625" bestFit="1" customWidth="1"/>
    <col min="6680" max="6680" width="58.42578125" bestFit="1" customWidth="1"/>
    <col min="6681" max="6681" width="55" bestFit="1" customWidth="1"/>
    <col min="6682" max="6682" width="58.140625" bestFit="1" customWidth="1"/>
    <col min="6683" max="6683" width="15.42578125" bestFit="1" customWidth="1"/>
    <col min="6684" max="6684" width="18.5703125" bestFit="1" customWidth="1"/>
    <col min="6685" max="6685" width="31.5703125" bestFit="1" customWidth="1"/>
    <col min="6686" max="6686" width="34.7109375" bestFit="1" customWidth="1"/>
    <col min="6687" max="6687" width="42.140625" bestFit="1" customWidth="1"/>
    <col min="6688" max="6688" width="45.28515625" bestFit="1" customWidth="1"/>
    <col min="6689" max="6689" width="23.7109375" bestFit="1" customWidth="1"/>
    <col min="6690" max="6690" width="26.85546875" bestFit="1" customWidth="1"/>
    <col min="6691" max="6691" width="49.140625" bestFit="1" customWidth="1"/>
    <col min="6692" max="6692" width="52.28515625" bestFit="1" customWidth="1"/>
    <col min="6693" max="6693" width="22.5703125" bestFit="1" customWidth="1"/>
    <col min="6694" max="6694" width="25.85546875" bestFit="1" customWidth="1"/>
    <col min="6695" max="6695" width="42.28515625" bestFit="1" customWidth="1"/>
    <col min="6696" max="6696" width="45.42578125" bestFit="1" customWidth="1"/>
    <col min="6697" max="6697" width="44" bestFit="1" customWidth="1"/>
    <col min="6698" max="6698" width="47" bestFit="1" customWidth="1"/>
    <col min="6699" max="6699" width="45.140625" bestFit="1" customWidth="1"/>
    <col min="6700" max="6700" width="48.28515625" bestFit="1" customWidth="1"/>
    <col min="6701" max="6701" width="25.7109375" bestFit="1" customWidth="1"/>
    <col min="6702" max="6702" width="28.85546875" bestFit="1" customWidth="1"/>
    <col min="6703" max="6703" width="48.5703125" bestFit="1" customWidth="1"/>
    <col min="6704" max="6704" width="51.7109375" bestFit="1" customWidth="1"/>
    <col min="6705" max="6705" width="43.7109375" bestFit="1" customWidth="1"/>
    <col min="6706" max="6706" width="47" bestFit="1" customWidth="1"/>
    <col min="6707" max="6707" width="54.85546875" bestFit="1" customWidth="1"/>
    <col min="6708" max="6708" width="58" bestFit="1" customWidth="1"/>
    <col min="6709" max="6709" width="32.5703125" bestFit="1" customWidth="1"/>
    <col min="6710" max="6710" width="35.7109375" bestFit="1" customWidth="1"/>
    <col min="6711" max="6711" width="32.28515625" bestFit="1" customWidth="1"/>
    <col min="6712" max="6712" width="35.42578125" bestFit="1" customWidth="1"/>
    <col min="6713" max="6713" width="60" bestFit="1" customWidth="1"/>
    <col min="6714" max="6714" width="63.28515625" bestFit="1" customWidth="1"/>
    <col min="6715" max="6715" width="13.28515625" bestFit="1" customWidth="1"/>
    <col min="6716" max="6716" width="16.42578125" bestFit="1" customWidth="1"/>
    <col min="6717" max="6717" width="22.7109375" bestFit="1" customWidth="1"/>
    <col min="6718" max="6718" width="26" bestFit="1" customWidth="1"/>
    <col min="6719" max="6719" width="45.7109375" bestFit="1" customWidth="1"/>
    <col min="6720" max="6720" width="48.85546875" bestFit="1" customWidth="1"/>
    <col min="6721" max="6721" width="40.140625" bestFit="1" customWidth="1"/>
    <col min="6722" max="6722" width="43.28515625" bestFit="1" customWidth="1"/>
    <col min="6723" max="6723" width="23.5703125" bestFit="1" customWidth="1"/>
    <col min="6724" max="6724" width="26.7109375" bestFit="1" customWidth="1"/>
    <col min="6725" max="6725" width="28.7109375" bestFit="1" customWidth="1"/>
    <col min="6726" max="6726" width="31.85546875" bestFit="1" customWidth="1"/>
    <col min="6727" max="6727" width="13.42578125" bestFit="1" customWidth="1"/>
    <col min="6728" max="6728" width="16.5703125" bestFit="1" customWidth="1"/>
    <col min="6729" max="6729" width="12.7109375" bestFit="1" customWidth="1"/>
    <col min="6730" max="6730" width="15.85546875" bestFit="1" customWidth="1"/>
    <col min="6731" max="6731" width="21" bestFit="1" customWidth="1"/>
    <col min="6732" max="6732" width="24.140625" bestFit="1" customWidth="1"/>
    <col min="6733" max="6733" width="54.85546875" bestFit="1" customWidth="1"/>
    <col min="6734" max="6734" width="58" bestFit="1" customWidth="1"/>
    <col min="6735" max="6735" width="48.7109375" bestFit="1" customWidth="1"/>
    <col min="6736" max="6736" width="51.85546875" bestFit="1" customWidth="1"/>
    <col min="6737" max="6737" width="30.140625" bestFit="1" customWidth="1"/>
    <col min="6738" max="6738" width="33.28515625" bestFit="1" customWidth="1"/>
    <col min="6739" max="6739" width="20" bestFit="1" customWidth="1"/>
    <col min="6740" max="6740" width="23.140625" bestFit="1" customWidth="1"/>
    <col min="6741" max="6741" width="30.5703125" bestFit="1" customWidth="1"/>
    <col min="6742" max="6742" width="33.85546875" bestFit="1" customWidth="1"/>
    <col min="6743" max="6743" width="35.42578125" bestFit="1" customWidth="1"/>
    <col min="6744" max="6744" width="38.7109375" bestFit="1" customWidth="1"/>
    <col min="6745" max="6745" width="37.28515625" bestFit="1" customWidth="1"/>
    <col min="6746" max="6746" width="40.42578125" bestFit="1" customWidth="1"/>
    <col min="6747" max="6747" width="45.28515625" bestFit="1" customWidth="1"/>
    <col min="6748" max="6748" width="48.42578125" bestFit="1" customWidth="1"/>
    <col min="6749" max="6749" width="36.7109375" bestFit="1" customWidth="1"/>
    <col min="6750" max="6750" width="39.85546875" bestFit="1" customWidth="1"/>
    <col min="6751" max="6751" width="55.42578125" bestFit="1" customWidth="1"/>
    <col min="6752" max="6752" width="58.7109375" bestFit="1" customWidth="1"/>
    <col min="6753" max="6753" width="40.85546875" bestFit="1" customWidth="1"/>
    <col min="6754" max="6754" width="44" bestFit="1" customWidth="1"/>
    <col min="6755" max="6755" width="40.5703125" bestFit="1" customWidth="1"/>
    <col min="6756" max="6756" width="43.7109375" bestFit="1" customWidth="1"/>
    <col min="6757" max="6757" width="51" bestFit="1" customWidth="1"/>
    <col min="6758" max="6758" width="54.140625" bestFit="1" customWidth="1"/>
    <col min="6759" max="6759" width="49.5703125" bestFit="1" customWidth="1"/>
    <col min="6760" max="6760" width="52.7109375" bestFit="1" customWidth="1"/>
    <col min="6761" max="6761" width="19.7109375" bestFit="1" customWidth="1"/>
    <col min="6762" max="6762" width="22.85546875" bestFit="1" customWidth="1"/>
    <col min="6763" max="6763" width="52.5703125" bestFit="1" customWidth="1"/>
    <col min="6764" max="6764" width="55.7109375" bestFit="1" customWidth="1"/>
    <col min="6765" max="6765" width="30.140625" bestFit="1" customWidth="1"/>
    <col min="6766" max="6766" width="33.28515625" bestFit="1" customWidth="1"/>
    <col min="6767" max="6767" width="41" bestFit="1" customWidth="1"/>
    <col min="6768" max="6768" width="44.140625" bestFit="1" customWidth="1"/>
    <col min="6769" max="6769" width="24.85546875" bestFit="1" customWidth="1"/>
    <col min="6770" max="6770" width="28" bestFit="1" customWidth="1"/>
    <col min="6771" max="6771" width="16.140625" bestFit="1" customWidth="1"/>
    <col min="6772" max="6772" width="19.28515625" bestFit="1" customWidth="1"/>
    <col min="6773" max="6773" width="19.7109375" bestFit="1" customWidth="1"/>
    <col min="6774" max="6774" width="22.85546875" bestFit="1" customWidth="1"/>
    <col min="6775" max="6775" width="15.7109375" bestFit="1" customWidth="1"/>
    <col min="6776" max="6776" width="18.85546875" bestFit="1" customWidth="1"/>
    <col min="6777" max="6777" width="24.28515625" bestFit="1" customWidth="1"/>
    <col min="6778" max="6778" width="27.42578125" bestFit="1" customWidth="1"/>
    <col min="6779" max="6779" width="23" bestFit="1" customWidth="1"/>
    <col min="6780" max="6780" width="26.28515625" bestFit="1" customWidth="1"/>
    <col min="6781" max="6781" width="40.28515625" bestFit="1" customWidth="1"/>
    <col min="6782" max="6782" width="43.42578125" bestFit="1" customWidth="1"/>
    <col min="6783" max="6783" width="31.7109375" bestFit="1" customWidth="1"/>
    <col min="6784" max="6784" width="34.85546875" bestFit="1" customWidth="1"/>
    <col min="6785" max="6785" width="30.42578125" bestFit="1" customWidth="1"/>
    <col min="6786" max="6786" width="33.5703125" bestFit="1" customWidth="1"/>
    <col min="6787" max="6787" width="49.5703125" bestFit="1" customWidth="1"/>
    <col min="6788" max="6788" width="52.7109375" bestFit="1" customWidth="1"/>
    <col min="6789" max="6789" width="25.28515625" bestFit="1" customWidth="1"/>
    <col min="6790" max="6790" width="28.42578125" bestFit="1" customWidth="1"/>
    <col min="6791" max="6791" width="13.5703125" bestFit="1" customWidth="1"/>
    <col min="6792" max="6792" width="16.7109375" bestFit="1" customWidth="1"/>
    <col min="6793" max="6793" width="45.85546875" bestFit="1" customWidth="1"/>
    <col min="6794" max="6794" width="49" bestFit="1" customWidth="1"/>
    <col min="6795" max="6795" width="27.140625" bestFit="1" customWidth="1"/>
    <col min="6796" max="6796" width="30.42578125" bestFit="1" customWidth="1"/>
    <col min="6797" max="6797" width="28.85546875" bestFit="1" customWidth="1"/>
    <col min="6798" max="6798" width="32" bestFit="1" customWidth="1"/>
    <col min="6799" max="6799" width="18.28515625" bestFit="1" customWidth="1"/>
    <col min="6800" max="6800" width="21.5703125" bestFit="1" customWidth="1"/>
    <col min="6801" max="6801" width="21.28515625" bestFit="1" customWidth="1"/>
    <col min="6802" max="6802" width="24.42578125" bestFit="1" customWidth="1"/>
    <col min="6803" max="6803" width="34.85546875" bestFit="1" customWidth="1"/>
    <col min="6804" max="6804" width="38.140625" bestFit="1" customWidth="1"/>
    <col min="6805" max="6805" width="17.42578125" bestFit="1" customWidth="1"/>
    <col min="6806" max="6806" width="20.5703125" bestFit="1" customWidth="1"/>
    <col min="6807" max="6807" width="31.28515625" bestFit="1" customWidth="1"/>
    <col min="6808" max="6808" width="34.5703125" bestFit="1" customWidth="1"/>
    <col min="6809" max="6809" width="30.5703125" bestFit="1" customWidth="1"/>
    <col min="6810" max="6810" width="33.85546875" bestFit="1" customWidth="1"/>
    <col min="6811" max="6811" width="57.28515625" bestFit="1" customWidth="1"/>
    <col min="6812" max="6812" width="60.42578125" bestFit="1" customWidth="1"/>
    <col min="6813" max="6813" width="16.85546875" bestFit="1" customWidth="1"/>
    <col min="6814" max="6814" width="20" bestFit="1" customWidth="1"/>
    <col min="6815" max="6815" width="26.42578125" bestFit="1" customWidth="1"/>
    <col min="6816" max="6816" width="29.7109375" bestFit="1" customWidth="1"/>
    <col min="6817" max="6817" width="21" bestFit="1" customWidth="1"/>
    <col min="6818" max="6818" width="24.140625" bestFit="1" customWidth="1"/>
    <col min="6819" max="6819" width="57.7109375" bestFit="1" customWidth="1"/>
    <col min="6820" max="6820" width="60.85546875" bestFit="1" customWidth="1"/>
    <col min="6821" max="6821" width="27.85546875" bestFit="1" customWidth="1"/>
    <col min="6822" max="6822" width="31" bestFit="1" customWidth="1"/>
    <col min="6823" max="6823" width="15.28515625" bestFit="1" customWidth="1"/>
    <col min="6824" max="6824" width="18.42578125" bestFit="1" customWidth="1"/>
    <col min="6825" max="6825" width="26.42578125" bestFit="1" customWidth="1"/>
    <col min="6826" max="6826" width="29.7109375" bestFit="1" customWidth="1"/>
    <col min="6827" max="6827" width="38.7109375" bestFit="1" customWidth="1"/>
    <col min="6828" max="6828" width="41.85546875" bestFit="1" customWidth="1"/>
    <col min="6829" max="6829" width="48.42578125" bestFit="1" customWidth="1"/>
    <col min="6830" max="6830" width="51.5703125" bestFit="1" customWidth="1"/>
    <col min="6831" max="6831" width="53.7109375" bestFit="1" customWidth="1"/>
    <col min="6832" max="6832" width="56.85546875" bestFit="1" customWidth="1"/>
    <col min="6833" max="6833" width="32.140625" bestFit="1" customWidth="1"/>
    <col min="6834" max="6834" width="35.28515625" bestFit="1" customWidth="1"/>
    <col min="6835" max="6835" width="31.5703125" bestFit="1" customWidth="1"/>
    <col min="6836" max="6836" width="34.7109375" bestFit="1" customWidth="1"/>
    <col min="6837" max="6837" width="12.7109375" bestFit="1" customWidth="1"/>
    <col min="6838" max="6838" width="15.85546875" bestFit="1" customWidth="1"/>
    <col min="6839" max="6839" width="40.7109375" bestFit="1" customWidth="1"/>
    <col min="6840" max="6840" width="43.85546875" bestFit="1" customWidth="1"/>
    <col min="6841" max="6841" width="25.7109375" bestFit="1" customWidth="1"/>
    <col min="6842" max="6842" width="28.85546875" bestFit="1" customWidth="1"/>
    <col min="6843" max="6843" width="21.140625" bestFit="1" customWidth="1"/>
    <col min="6844" max="6844" width="24.28515625" bestFit="1" customWidth="1"/>
    <col min="6845" max="6845" width="31.5703125" bestFit="1" customWidth="1"/>
    <col min="6846" max="6846" width="34.7109375" bestFit="1" customWidth="1"/>
    <col min="6847" max="6847" width="59.28515625" bestFit="1" customWidth="1"/>
    <col min="6848" max="6848" width="62.42578125" bestFit="1" customWidth="1"/>
    <col min="6849" max="6849" width="10" bestFit="1" customWidth="1"/>
    <col min="6850" max="6850" width="12.5703125" bestFit="1" customWidth="1"/>
    <col min="6851" max="6851" width="25.42578125" bestFit="1" customWidth="1"/>
    <col min="6852" max="6852" width="28.5703125" bestFit="1" customWidth="1"/>
    <col min="6853" max="6853" width="19.28515625" bestFit="1" customWidth="1"/>
    <col min="6854" max="6854" width="22.42578125" bestFit="1" customWidth="1"/>
    <col min="6855" max="6855" width="55" bestFit="1" customWidth="1"/>
    <col min="6856" max="6856" width="58.140625" bestFit="1" customWidth="1"/>
    <col min="6857" max="6857" width="24" bestFit="1" customWidth="1"/>
    <col min="6858" max="6858" width="27.140625" bestFit="1" customWidth="1"/>
    <col min="6859" max="6859" width="35.85546875" bestFit="1" customWidth="1"/>
    <col min="6860" max="6860" width="39" bestFit="1" customWidth="1"/>
    <col min="6861" max="6861" width="16.42578125" bestFit="1" customWidth="1"/>
    <col min="6862" max="6862" width="19.5703125" bestFit="1" customWidth="1"/>
    <col min="6863" max="6863" width="51.7109375" bestFit="1" customWidth="1"/>
    <col min="6864" max="6864" width="55" bestFit="1" customWidth="1"/>
    <col min="6865" max="6865" width="14.5703125" bestFit="1" customWidth="1"/>
    <col min="6866" max="6866" width="17.85546875" bestFit="1" customWidth="1"/>
    <col min="6867" max="6867" width="53.85546875" bestFit="1" customWidth="1"/>
    <col min="6868" max="6868" width="57" bestFit="1" customWidth="1"/>
    <col min="6869" max="6869" width="49.85546875" bestFit="1" customWidth="1"/>
    <col min="6870" max="6870" width="53" bestFit="1" customWidth="1"/>
    <col min="6871" max="6871" width="38.85546875" bestFit="1" customWidth="1"/>
    <col min="6872" max="6872" width="42.140625" bestFit="1" customWidth="1"/>
    <col min="6873" max="6873" width="52" bestFit="1" customWidth="1"/>
    <col min="6874" max="6874" width="55.28515625" bestFit="1" customWidth="1"/>
    <col min="6875" max="6875" width="32.85546875" bestFit="1" customWidth="1"/>
    <col min="6876" max="6876" width="36" bestFit="1" customWidth="1"/>
    <col min="6877" max="6877" width="24.7109375" bestFit="1" customWidth="1"/>
    <col min="6878" max="6878" width="27.85546875" bestFit="1" customWidth="1"/>
    <col min="6879" max="6879" width="47.42578125" bestFit="1" customWidth="1"/>
    <col min="6880" max="6880" width="50.7109375" bestFit="1" customWidth="1"/>
    <col min="6881" max="6881" width="46" bestFit="1" customWidth="1"/>
    <col min="6882" max="6882" width="49.140625" bestFit="1" customWidth="1"/>
    <col min="6883" max="6883" width="28.42578125" bestFit="1" customWidth="1"/>
    <col min="6884" max="6884" width="31.5703125" bestFit="1" customWidth="1"/>
    <col min="6885" max="6885" width="19.7109375" bestFit="1" customWidth="1"/>
    <col min="6886" max="6886" width="22.85546875" bestFit="1" customWidth="1"/>
    <col min="6887" max="6887" width="32" bestFit="1" customWidth="1"/>
    <col min="6888" max="6888" width="35.140625" bestFit="1" customWidth="1"/>
    <col min="6889" max="6889" width="57" bestFit="1" customWidth="1"/>
    <col min="6890" max="6890" width="60.140625" bestFit="1" customWidth="1"/>
    <col min="6891" max="6891" width="28" bestFit="1" customWidth="1"/>
    <col min="6892" max="6892" width="31.140625" bestFit="1" customWidth="1"/>
    <col min="6893" max="6893" width="29" bestFit="1" customWidth="1"/>
    <col min="6894" max="6894" width="32.140625" bestFit="1" customWidth="1"/>
    <col min="6895" max="6895" width="18" bestFit="1" customWidth="1"/>
    <col min="6896" max="6896" width="21.140625" bestFit="1" customWidth="1"/>
    <col min="6897" max="6897" width="43.140625" bestFit="1" customWidth="1"/>
    <col min="6898" max="6898" width="46.42578125" bestFit="1" customWidth="1"/>
    <col min="6899" max="6899" width="24.5703125" bestFit="1" customWidth="1"/>
    <col min="6900" max="6900" width="27.7109375" bestFit="1" customWidth="1"/>
    <col min="6901" max="6901" width="13.5703125" bestFit="1" customWidth="1"/>
    <col min="6902" max="6902" width="16.7109375" bestFit="1" customWidth="1"/>
    <col min="6903" max="6903" width="22.5703125" bestFit="1" customWidth="1"/>
    <col min="6904" max="6904" width="25.85546875" bestFit="1" customWidth="1"/>
    <col min="6905" max="6905" width="40.140625" bestFit="1" customWidth="1"/>
    <col min="6906" max="6906" width="43.28515625" bestFit="1" customWidth="1"/>
    <col min="6907" max="6907" width="57.42578125" bestFit="1" customWidth="1"/>
    <col min="6908" max="6908" width="60.5703125" bestFit="1" customWidth="1"/>
    <col min="6909" max="6909" width="17.85546875" bestFit="1" customWidth="1"/>
    <col min="6910" max="6910" width="21" bestFit="1" customWidth="1"/>
    <col min="6911" max="6911" width="34.5703125" bestFit="1" customWidth="1"/>
    <col min="6912" max="6912" width="37.7109375" bestFit="1" customWidth="1"/>
    <col min="6913" max="6913" width="27.85546875" bestFit="1" customWidth="1"/>
    <col min="6914" max="6914" width="31" bestFit="1" customWidth="1"/>
    <col min="6915" max="6915" width="28.28515625" bestFit="1" customWidth="1"/>
    <col min="6916" max="6916" width="31.42578125" bestFit="1" customWidth="1"/>
    <col min="6917" max="6917" width="20.7109375" bestFit="1" customWidth="1"/>
    <col min="6918" max="6918" width="23.85546875" bestFit="1" customWidth="1"/>
    <col min="6919" max="6919" width="29.5703125" bestFit="1" customWidth="1"/>
    <col min="6920" max="6920" width="32.7109375" bestFit="1" customWidth="1"/>
    <col min="6921" max="6921" width="28.85546875" bestFit="1" customWidth="1"/>
    <col min="6922" max="6922" width="32" bestFit="1" customWidth="1"/>
    <col min="6923" max="6923" width="24.140625" bestFit="1" customWidth="1"/>
    <col min="6924" max="6924" width="27.28515625" bestFit="1" customWidth="1"/>
    <col min="6925" max="6925" width="37" bestFit="1" customWidth="1"/>
    <col min="6926" max="6926" width="40.140625" bestFit="1" customWidth="1"/>
    <col min="6927" max="6927" width="57.42578125" bestFit="1" customWidth="1"/>
    <col min="6928" max="6928" width="60.5703125" bestFit="1" customWidth="1"/>
    <col min="6929" max="6929" width="43.7109375" bestFit="1" customWidth="1"/>
    <col min="6930" max="6930" width="47" bestFit="1" customWidth="1"/>
    <col min="6931" max="6931" width="15" bestFit="1" customWidth="1"/>
    <col min="6932" max="6932" width="18.140625" bestFit="1" customWidth="1"/>
    <col min="6933" max="6933" width="49.42578125" bestFit="1" customWidth="1"/>
    <col min="6934" max="6934" width="52.5703125" bestFit="1" customWidth="1"/>
    <col min="6935" max="6935" width="33.85546875" bestFit="1" customWidth="1"/>
    <col min="6936" max="6936" width="37" bestFit="1" customWidth="1"/>
    <col min="6937" max="6937" width="29.7109375" bestFit="1" customWidth="1"/>
    <col min="6938" max="6938" width="32.85546875" bestFit="1" customWidth="1"/>
    <col min="6939" max="6939" width="55.140625" bestFit="1" customWidth="1"/>
    <col min="6940" max="6940" width="58.28515625" bestFit="1" customWidth="1"/>
    <col min="6941" max="6941" width="43" bestFit="1" customWidth="1"/>
    <col min="6942" max="6942" width="46.28515625" bestFit="1" customWidth="1"/>
    <col min="6943" max="6943" width="20.28515625" bestFit="1" customWidth="1"/>
    <col min="6944" max="6944" width="23.42578125" bestFit="1" customWidth="1"/>
    <col min="6945" max="6945" width="32" bestFit="1" customWidth="1"/>
    <col min="6946" max="6946" width="35.140625" bestFit="1" customWidth="1"/>
    <col min="6947" max="6947" width="25.5703125" bestFit="1" customWidth="1"/>
    <col min="6948" max="6948" width="28.7109375" bestFit="1" customWidth="1"/>
    <col min="6949" max="6949" width="37.85546875" bestFit="1" customWidth="1"/>
    <col min="6950" max="6950" width="41" bestFit="1" customWidth="1"/>
    <col min="6951" max="6951" width="30.7109375" bestFit="1" customWidth="1"/>
    <col min="6952" max="6952" width="34" bestFit="1" customWidth="1"/>
    <col min="6953" max="6953" width="51.5703125" bestFit="1" customWidth="1"/>
    <col min="6954" max="6954" width="54.85546875" bestFit="1" customWidth="1"/>
    <col min="6955" max="6955" width="30.28515625" bestFit="1" customWidth="1"/>
    <col min="6956" max="6956" width="33.42578125" bestFit="1" customWidth="1"/>
    <col min="6957" max="6957" width="35.7109375" bestFit="1" customWidth="1"/>
    <col min="6958" max="6958" width="38.85546875" bestFit="1" customWidth="1"/>
    <col min="6959" max="6959" width="13.85546875" bestFit="1" customWidth="1"/>
    <col min="6960" max="6960" width="17" bestFit="1" customWidth="1"/>
    <col min="6961" max="6961" width="21.140625" bestFit="1" customWidth="1"/>
    <col min="6962" max="6962" width="24.28515625" bestFit="1" customWidth="1"/>
    <col min="6963" max="6963" width="21" bestFit="1" customWidth="1"/>
    <col min="6964" max="6964" width="24.140625" bestFit="1" customWidth="1"/>
    <col min="6965" max="6965" width="36.5703125" bestFit="1" customWidth="1"/>
    <col min="6966" max="6966" width="39.7109375" bestFit="1" customWidth="1"/>
    <col min="6967" max="6967" width="17.7109375" bestFit="1" customWidth="1"/>
    <col min="6968" max="6968" width="20.85546875" bestFit="1" customWidth="1"/>
    <col min="6969" max="6969" width="16.28515625" bestFit="1" customWidth="1"/>
    <col min="6970" max="6970" width="19.42578125" bestFit="1" customWidth="1"/>
    <col min="6971" max="6971" width="27.7109375" bestFit="1" customWidth="1"/>
    <col min="6972" max="6972" width="30.85546875" bestFit="1" customWidth="1"/>
    <col min="6973" max="6973" width="18.85546875" bestFit="1" customWidth="1"/>
    <col min="6974" max="6974" width="22.140625" bestFit="1" customWidth="1"/>
    <col min="6975" max="6975" width="58" bestFit="1" customWidth="1"/>
    <col min="6976" max="6976" width="61.140625" bestFit="1" customWidth="1"/>
    <col min="6977" max="6977" width="61.7109375" bestFit="1" customWidth="1"/>
    <col min="6978" max="6978" width="64.85546875" bestFit="1" customWidth="1"/>
    <col min="6979" max="6979" width="59.42578125" bestFit="1" customWidth="1"/>
    <col min="6980" max="6980" width="62.5703125" bestFit="1" customWidth="1"/>
    <col min="6981" max="6981" width="32.5703125" bestFit="1" customWidth="1"/>
    <col min="6982" max="6982" width="35.7109375" bestFit="1" customWidth="1"/>
    <col min="6983" max="6983" width="20.7109375" bestFit="1" customWidth="1"/>
    <col min="6984" max="6984" width="23.85546875" bestFit="1" customWidth="1"/>
    <col min="6985" max="6985" width="55" bestFit="1" customWidth="1"/>
    <col min="6986" max="6986" width="58.140625" bestFit="1" customWidth="1"/>
    <col min="6987" max="6987" width="49.42578125" bestFit="1" customWidth="1"/>
    <col min="6988" max="6988" width="52.5703125" bestFit="1" customWidth="1"/>
    <col min="6989" max="6989" width="51.42578125" bestFit="1" customWidth="1"/>
    <col min="6990" max="6990" width="54.7109375" bestFit="1" customWidth="1"/>
    <col min="6991" max="6991" width="29.42578125" bestFit="1" customWidth="1"/>
    <col min="6992" max="6992" width="32.5703125" bestFit="1" customWidth="1"/>
    <col min="6993" max="6993" width="34.5703125" bestFit="1" customWidth="1"/>
    <col min="6994" max="6994" width="37.7109375" bestFit="1" customWidth="1"/>
    <col min="6995" max="6995" width="25.5703125" bestFit="1" customWidth="1"/>
    <col min="6996" max="6996" width="28.7109375" bestFit="1" customWidth="1"/>
    <col min="6997" max="6997" width="36.7109375" bestFit="1" customWidth="1"/>
    <col min="6998" max="6999" width="39.85546875" bestFit="1" customWidth="1"/>
    <col min="7000" max="7000" width="43" bestFit="1" customWidth="1"/>
    <col min="7001" max="7001" width="21.140625" bestFit="1" customWidth="1"/>
    <col min="7002" max="7002" width="24.28515625" bestFit="1" customWidth="1"/>
    <col min="7003" max="7003" width="32.85546875" bestFit="1" customWidth="1"/>
    <col min="7004" max="7004" width="36" bestFit="1" customWidth="1"/>
    <col min="7005" max="7005" width="24.42578125" bestFit="1" customWidth="1"/>
    <col min="7006" max="7006" width="27.5703125" bestFit="1" customWidth="1"/>
    <col min="7007" max="7007" width="46.5703125" bestFit="1" customWidth="1"/>
    <col min="7008" max="7008" width="49.7109375" bestFit="1" customWidth="1"/>
    <col min="7009" max="7009" width="24.85546875" bestFit="1" customWidth="1"/>
    <col min="7010" max="7010" width="28" bestFit="1" customWidth="1"/>
    <col min="7011" max="7011" width="24.5703125" bestFit="1" customWidth="1"/>
    <col min="7012" max="7012" width="27.7109375" bestFit="1" customWidth="1"/>
    <col min="7013" max="7013" width="58.5703125" bestFit="1" customWidth="1"/>
    <col min="7014" max="7014" width="61.7109375" bestFit="1" customWidth="1"/>
    <col min="7015" max="7015" width="41" bestFit="1" customWidth="1"/>
    <col min="7016" max="7016" width="44.140625" bestFit="1" customWidth="1"/>
    <col min="7017" max="7017" width="30.140625" bestFit="1" customWidth="1"/>
    <col min="7018" max="7018" width="33.28515625" bestFit="1" customWidth="1"/>
    <col min="7019" max="7019" width="30.7109375" bestFit="1" customWidth="1"/>
    <col min="7020" max="7020" width="34" bestFit="1" customWidth="1"/>
    <col min="7021" max="7021" width="23.5703125" bestFit="1" customWidth="1"/>
    <col min="7022" max="7022" width="26.7109375" bestFit="1" customWidth="1"/>
    <col min="7023" max="7023" width="41.42578125" bestFit="1" customWidth="1"/>
    <col min="7024" max="7024" width="44.5703125" bestFit="1" customWidth="1"/>
    <col min="7025" max="7025" width="47.140625" bestFit="1" customWidth="1"/>
    <col min="7026" max="7026" width="50.42578125" bestFit="1" customWidth="1"/>
    <col min="7027" max="7027" width="43" bestFit="1" customWidth="1"/>
    <col min="7028" max="7028" width="46.28515625" bestFit="1" customWidth="1"/>
    <col min="7029" max="7029" width="20.140625" bestFit="1" customWidth="1"/>
    <col min="7030" max="7030" width="23.28515625" bestFit="1" customWidth="1"/>
    <col min="7031" max="7031" width="17.7109375" bestFit="1" customWidth="1"/>
    <col min="7032" max="7032" width="20.85546875" bestFit="1" customWidth="1"/>
    <col min="7033" max="7033" width="13.5703125" bestFit="1" customWidth="1"/>
    <col min="7034" max="7034" width="16.7109375" bestFit="1" customWidth="1"/>
    <col min="7035" max="7035" width="38" bestFit="1" customWidth="1"/>
    <col min="7036" max="7036" width="41.140625" bestFit="1" customWidth="1"/>
    <col min="7037" max="7037" width="24.7109375" bestFit="1" customWidth="1"/>
    <col min="7038" max="7038" width="27.85546875" bestFit="1" customWidth="1"/>
    <col min="7039" max="7039" width="37.85546875" bestFit="1" customWidth="1"/>
    <col min="7040" max="7040" width="41" bestFit="1" customWidth="1"/>
    <col min="7041" max="7041" width="41.42578125" bestFit="1" customWidth="1"/>
    <col min="7042" max="7042" width="44.5703125" bestFit="1" customWidth="1"/>
    <col min="7043" max="7043" width="19.7109375" bestFit="1" customWidth="1"/>
    <col min="7044" max="7044" width="22.85546875" bestFit="1" customWidth="1"/>
    <col min="7045" max="7045" width="60.85546875" bestFit="1" customWidth="1"/>
    <col min="7046" max="7046" width="64" bestFit="1" customWidth="1"/>
    <col min="7047" max="7047" width="45.5703125" bestFit="1" customWidth="1"/>
    <col min="7048" max="7048" width="48.7109375" bestFit="1" customWidth="1"/>
    <col min="7049" max="7049" width="40.7109375" bestFit="1" customWidth="1"/>
    <col min="7050" max="7050" width="43.85546875" bestFit="1" customWidth="1"/>
    <col min="7051" max="7051" width="46.85546875" bestFit="1" customWidth="1"/>
    <col min="7052" max="7052" width="50" bestFit="1" customWidth="1"/>
    <col min="7053" max="7053" width="62.7109375" bestFit="1" customWidth="1"/>
    <col min="7054" max="7054" width="65.85546875" bestFit="1" customWidth="1"/>
    <col min="7055" max="7055" width="28.42578125" bestFit="1" customWidth="1"/>
    <col min="7056" max="7056" width="31.5703125" bestFit="1" customWidth="1"/>
    <col min="7057" max="7057" width="63.85546875" bestFit="1" customWidth="1"/>
    <col min="7058" max="7058" width="67.140625" bestFit="1" customWidth="1"/>
    <col min="7059" max="7059" width="27.5703125" bestFit="1" customWidth="1"/>
    <col min="7060" max="7060" width="30.7109375" bestFit="1" customWidth="1"/>
    <col min="7061" max="7061" width="17.7109375" bestFit="1" customWidth="1"/>
    <col min="7062" max="7062" width="20.85546875" bestFit="1" customWidth="1"/>
    <col min="7063" max="7063" width="34.28515625" bestFit="1" customWidth="1"/>
    <col min="7064" max="7064" width="37.42578125" bestFit="1" customWidth="1"/>
    <col min="7065" max="7065" width="54.42578125" bestFit="1" customWidth="1"/>
    <col min="7066" max="7066" width="57.5703125" bestFit="1" customWidth="1"/>
    <col min="7067" max="7067" width="56" bestFit="1" customWidth="1"/>
    <col min="7068" max="7068" width="59.28515625" bestFit="1" customWidth="1"/>
    <col min="7069" max="7069" width="36.7109375" bestFit="1" customWidth="1"/>
    <col min="7070" max="7070" width="39.85546875" bestFit="1" customWidth="1"/>
    <col min="7071" max="7071" width="40.140625" bestFit="1" customWidth="1"/>
    <col min="7072" max="7072" width="43.28515625" bestFit="1" customWidth="1"/>
    <col min="7073" max="7073" width="31.7109375" bestFit="1" customWidth="1"/>
    <col min="7074" max="7074" width="34.85546875" bestFit="1" customWidth="1"/>
    <col min="7075" max="7075" width="33.7109375" bestFit="1" customWidth="1"/>
    <col min="7076" max="7076" width="36.85546875" bestFit="1" customWidth="1"/>
    <col min="7077" max="7077" width="50.140625" bestFit="1" customWidth="1"/>
    <col min="7078" max="7078" width="53.28515625" bestFit="1" customWidth="1"/>
    <col min="7079" max="7079" width="40.140625" bestFit="1" customWidth="1"/>
    <col min="7080" max="7080" width="43.28515625" bestFit="1" customWidth="1"/>
    <col min="7081" max="7081" width="31" bestFit="1" customWidth="1"/>
    <col min="7082" max="7082" width="34.28515625" bestFit="1" customWidth="1"/>
    <col min="7083" max="7083" width="25.42578125" bestFit="1" customWidth="1"/>
    <col min="7084" max="7084" width="28.5703125" bestFit="1" customWidth="1"/>
    <col min="7085" max="7085" width="48.28515625" bestFit="1" customWidth="1"/>
    <col min="7086" max="7086" width="51.42578125" bestFit="1" customWidth="1"/>
    <col min="7087" max="7087" width="45.85546875" bestFit="1" customWidth="1"/>
    <col min="7088" max="7088" width="49" bestFit="1" customWidth="1"/>
    <col min="7089" max="7089" width="43" bestFit="1" customWidth="1"/>
    <col min="7090" max="7090" width="46.28515625" bestFit="1" customWidth="1"/>
    <col min="7091" max="7091" width="40.28515625" bestFit="1" customWidth="1"/>
    <col min="7092" max="7092" width="43.42578125" bestFit="1" customWidth="1"/>
    <col min="7093" max="7093" width="21.5703125" bestFit="1" customWidth="1"/>
    <col min="7094" max="7094" width="24.7109375" bestFit="1" customWidth="1"/>
    <col min="7095" max="7095" width="10.42578125" bestFit="1" customWidth="1"/>
    <col min="7096" max="7096" width="13.5703125" bestFit="1" customWidth="1"/>
    <col min="7097" max="7097" width="52" bestFit="1" customWidth="1"/>
    <col min="7098" max="7098" width="55.28515625" bestFit="1" customWidth="1"/>
    <col min="7099" max="7099" width="33.140625" bestFit="1" customWidth="1"/>
    <col min="7100" max="7100" width="36.28515625" bestFit="1" customWidth="1"/>
    <col min="7101" max="7101" width="22.5703125" bestFit="1" customWidth="1"/>
    <col min="7102" max="7102" width="25.85546875" bestFit="1" customWidth="1"/>
    <col min="7103" max="7103" width="46.7109375" bestFit="1" customWidth="1"/>
    <col min="7104" max="7104" width="49.85546875" bestFit="1" customWidth="1"/>
    <col min="7105" max="7105" width="42.5703125" bestFit="1" customWidth="1"/>
    <col min="7106" max="7106" width="45.7109375" bestFit="1" customWidth="1"/>
    <col min="7107" max="7107" width="59.7109375" bestFit="1" customWidth="1"/>
    <col min="7108" max="7108" width="63" bestFit="1" customWidth="1"/>
    <col min="7109" max="7109" width="40.140625" bestFit="1" customWidth="1"/>
    <col min="7110" max="7110" width="43.28515625" bestFit="1" customWidth="1"/>
    <col min="7111" max="7111" width="17.42578125" bestFit="1" customWidth="1"/>
    <col min="7112" max="7112" width="20.5703125" bestFit="1" customWidth="1"/>
    <col min="7113" max="7113" width="55" bestFit="1" customWidth="1"/>
    <col min="7114" max="7114" width="58.140625" bestFit="1" customWidth="1"/>
    <col min="7115" max="7115" width="51.140625" bestFit="1" customWidth="1"/>
    <col min="7116" max="7116" width="54.28515625" bestFit="1" customWidth="1"/>
    <col min="7117" max="7117" width="56" bestFit="1" customWidth="1"/>
    <col min="7118" max="7118" width="59.28515625" bestFit="1" customWidth="1"/>
    <col min="7119" max="7119" width="16.140625" bestFit="1" customWidth="1"/>
    <col min="7120" max="7120" width="19.28515625" bestFit="1" customWidth="1"/>
    <col min="7121" max="7121" width="25.7109375" bestFit="1" customWidth="1"/>
    <col min="7122" max="7122" width="28.85546875" bestFit="1" customWidth="1"/>
    <col min="7123" max="7123" width="57.140625" bestFit="1" customWidth="1"/>
    <col min="7124" max="7124" width="60.28515625" bestFit="1" customWidth="1"/>
    <col min="7125" max="7125" width="52.42578125" bestFit="1" customWidth="1"/>
    <col min="7126" max="7126" width="55.5703125" bestFit="1" customWidth="1"/>
    <col min="7127" max="7127" width="20" bestFit="1" customWidth="1"/>
    <col min="7128" max="7128" width="23.140625" bestFit="1" customWidth="1"/>
    <col min="7129" max="7129" width="56.85546875" bestFit="1" customWidth="1"/>
    <col min="7130" max="7130" width="60" bestFit="1" customWidth="1"/>
    <col min="7131" max="7131" width="38.140625" bestFit="1" customWidth="1"/>
    <col min="7132" max="7132" width="41.28515625" bestFit="1" customWidth="1"/>
    <col min="7133" max="7133" width="55.28515625" bestFit="1" customWidth="1"/>
    <col min="7134" max="7134" width="58.42578125" bestFit="1" customWidth="1"/>
    <col min="7135" max="7135" width="43.140625" bestFit="1" customWidth="1"/>
    <col min="7136" max="7136" width="46.42578125" bestFit="1" customWidth="1"/>
    <col min="7137" max="7137" width="43.140625" bestFit="1" customWidth="1"/>
    <col min="7138" max="7138" width="46.42578125" bestFit="1" customWidth="1"/>
    <col min="7139" max="7139" width="17.7109375" bestFit="1" customWidth="1"/>
    <col min="7140" max="7140" width="20.85546875" bestFit="1" customWidth="1"/>
    <col min="7141" max="7141" width="13.85546875" bestFit="1" customWidth="1"/>
    <col min="7142" max="7142" width="17" bestFit="1" customWidth="1"/>
    <col min="7143" max="7143" width="25.85546875" bestFit="1" customWidth="1"/>
    <col min="7144" max="7144" width="29" bestFit="1" customWidth="1"/>
    <col min="7145" max="7145" width="45.5703125" bestFit="1" customWidth="1"/>
    <col min="7146" max="7146" width="48.7109375" bestFit="1" customWidth="1"/>
    <col min="7147" max="7147" width="31" bestFit="1" customWidth="1"/>
    <col min="7148" max="7148" width="34.28515625" bestFit="1" customWidth="1"/>
    <col min="7149" max="7149" width="28.7109375" bestFit="1" customWidth="1"/>
    <col min="7150" max="7150" width="31.85546875" bestFit="1" customWidth="1"/>
    <col min="7151" max="7151" width="48.85546875" bestFit="1" customWidth="1"/>
    <col min="7152" max="7152" width="52" bestFit="1" customWidth="1"/>
    <col min="7153" max="7153" width="26.85546875" bestFit="1" customWidth="1"/>
    <col min="7154" max="7154" width="30.140625" bestFit="1" customWidth="1"/>
    <col min="7155" max="7155" width="24.5703125" bestFit="1" customWidth="1"/>
    <col min="7156" max="7156" width="27.7109375" bestFit="1" customWidth="1"/>
    <col min="7157" max="7157" width="49" bestFit="1" customWidth="1"/>
    <col min="7158" max="7158" width="52.140625" bestFit="1" customWidth="1"/>
    <col min="7159" max="7159" width="39.140625" bestFit="1" customWidth="1"/>
    <col min="7160" max="7160" width="42.42578125" bestFit="1" customWidth="1"/>
    <col min="7161" max="7161" width="35.28515625" bestFit="1" customWidth="1"/>
    <col min="7162" max="7162" width="38.5703125" bestFit="1" customWidth="1"/>
    <col min="7163" max="7163" width="29.5703125" bestFit="1" customWidth="1"/>
    <col min="7164" max="7164" width="32.7109375" bestFit="1" customWidth="1"/>
    <col min="7165" max="7165" width="15.85546875" bestFit="1" customWidth="1"/>
    <col min="7166" max="7166" width="19" bestFit="1" customWidth="1"/>
    <col min="7167" max="7167" width="31.5703125" bestFit="1" customWidth="1"/>
    <col min="7168" max="7168" width="34.7109375" bestFit="1" customWidth="1"/>
    <col min="7169" max="7169" width="25.7109375" bestFit="1" customWidth="1"/>
    <col min="7170" max="7170" width="28.85546875" bestFit="1" customWidth="1"/>
    <col min="7171" max="7171" width="26.5703125" bestFit="1" customWidth="1"/>
    <col min="7172" max="7172" width="29.85546875" bestFit="1" customWidth="1"/>
    <col min="7173" max="7173" width="41.85546875" bestFit="1" customWidth="1"/>
    <col min="7174" max="7174" width="45" bestFit="1" customWidth="1"/>
    <col min="7175" max="7175" width="41.7109375" bestFit="1" customWidth="1"/>
    <col min="7176" max="7176" width="44.85546875" bestFit="1" customWidth="1"/>
    <col min="7177" max="7177" width="52.5703125" bestFit="1" customWidth="1"/>
    <col min="7178" max="7178" width="55.7109375" bestFit="1" customWidth="1"/>
    <col min="7179" max="7179" width="27.5703125" bestFit="1" customWidth="1"/>
    <col min="7180" max="7180" width="30.7109375" bestFit="1" customWidth="1"/>
    <col min="7181" max="7181" width="23.5703125" bestFit="1" customWidth="1"/>
    <col min="7182" max="7182" width="26.7109375" bestFit="1" customWidth="1"/>
    <col min="7183" max="7183" width="46.5703125" bestFit="1" customWidth="1"/>
    <col min="7184" max="7184" width="49.7109375" bestFit="1" customWidth="1"/>
    <col min="7185" max="7185" width="54.140625" bestFit="1" customWidth="1"/>
    <col min="7186" max="7186" width="57.28515625" bestFit="1" customWidth="1"/>
    <col min="7187" max="7187" width="13.7109375" bestFit="1" customWidth="1"/>
    <col min="7188" max="7188" width="16.85546875" bestFit="1" customWidth="1"/>
    <col min="7189" max="7189" width="55" bestFit="1" customWidth="1"/>
    <col min="7190" max="7190" width="58.140625" bestFit="1" customWidth="1"/>
    <col min="7191" max="7191" width="24.28515625" bestFit="1" customWidth="1"/>
    <col min="7192" max="7192" width="27.42578125" bestFit="1" customWidth="1"/>
    <col min="7193" max="7193" width="34.140625" bestFit="1" customWidth="1"/>
    <col min="7194" max="7194" width="37.28515625" bestFit="1" customWidth="1"/>
    <col min="7195" max="7195" width="21.7109375" bestFit="1" customWidth="1"/>
    <col min="7196" max="7196" width="24.85546875" bestFit="1" customWidth="1"/>
    <col min="7197" max="7197" width="56" bestFit="1" customWidth="1"/>
    <col min="7198" max="7198" width="59.28515625" bestFit="1" customWidth="1"/>
    <col min="7199" max="7199" width="46.85546875" bestFit="1" customWidth="1"/>
    <col min="7200" max="7200" width="50" bestFit="1" customWidth="1"/>
    <col min="7201" max="7201" width="31.7109375" bestFit="1" customWidth="1"/>
    <col min="7202" max="7202" width="34.85546875" bestFit="1" customWidth="1"/>
    <col min="7203" max="7203" width="49.28515625" bestFit="1" customWidth="1"/>
    <col min="7204" max="7204" width="52.42578125" bestFit="1" customWidth="1"/>
    <col min="7205" max="7205" width="25.85546875" bestFit="1" customWidth="1"/>
    <col min="7206" max="7206" width="29" bestFit="1" customWidth="1"/>
    <col min="7207" max="7207" width="48.28515625" bestFit="1" customWidth="1"/>
    <col min="7208" max="7208" width="51.42578125" bestFit="1" customWidth="1"/>
    <col min="7209" max="7209" width="58.7109375" bestFit="1" customWidth="1"/>
    <col min="7210" max="7210" width="61.85546875" bestFit="1" customWidth="1"/>
    <col min="7211" max="7211" width="43.7109375" bestFit="1" customWidth="1"/>
    <col min="7212" max="7212" width="47" bestFit="1" customWidth="1"/>
    <col min="7213" max="7213" width="24.85546875" bestFit="1" customWidth="1"/>
    <col min="7214" max="7214" width="28" bestFit="1" customWidth="1"/>
    <col min="7215" max="7215" width="45.140625" bestFit="1" customWidth="1"/>
    <col min="7216" max="7216" width="48.28515625" bestFit="1" customWidth="1"/>
    <col min="7217" max="7217" width="22" bestFit="1" customWidth="1"/>
    <col min="7218" max="7218" width="25.140625" bestFit="1" customWidth="1"/>
    <col min="7219" max="7219" width="24.7109375" bestFit="1" customWidth="1"/>
    <col min="7220" max="7220" width="27.85546875" bestFit="1" customWidth="1"/>
    <col min="7221" max="7221" width="59.140625" bestFit="1" customWidth="1"/>
    <col min="7222" max="7222" width="62.28515625" bestFit="1" customWidth="1"/>
    <col min="7223" max="7223" width="54.42578125" bestFit="1" customWidth="1"/>
    <col min="7224" max="7224" width="57.5703125" bestFit="1" customWidth="1"/>
    <col min="7225" max="7225" width="55.85546875" bestFit="1" customWidth="1"/>
    <col min="7226" max="7226" width="59.140625" bestFit="1" customWidth="1"/>
    <col min="7227" max="7227" width="29.42578125" bestFit="1" customWidth="1"/>
    <col min="7228" max="7228" width="32.5703125" bestFit="1" customWidth="1"/>
    <col min="7229" max="7229" width="45.42578125" bestFit="1" customWidth="1"/>
    <col min="7230" max="7230" width="48.5703125" bestFit="1" customWidth="1"/>
    <col min="7231" max="7231" width="34.7109375" bestFit="1" customWidth="1"/>
    <col min="7232" max="7232" width="38" bestFit="1" customWidth="1"/>
    <col min="7233" max="7233" width="58.5703125" bestFit="1" customWidth="1"/>
    <col min="7234" max="7234" width="61.7109375" bestFit="1" customWidth="1"/>
    <col min="7235" max="7235" width="33.42578125" bestFit="1" customWidth="1"/>
    <col min="7236" max="7236" width="36.5703125" bestFit="1" customWidth="1"/>
    <col min="7237" max="7237" width="19.5703125" bestFit="1" customWidth="1"/>
    <col min="7238" max="7238" width="22.7109375" bestFit="1" customWidth="1"/>
    <col min="7239" max="7239" width="45" bestFit="1" customWidth="1"/>
    <col min="7240" max="7240" width="48.140625" bestFit="1" customWidth="1"/>
    <col min="7241" max="7241" width="22.140625" bestFit="1" customWidth="1"/>
    <col min="7242" max="7242" width="25.28515625" bestFit="1" customWidth="1"/>
    <col min="7243" max="7243" width="29" bestFit="1" customWidth="1"/>
    <col min="7244" max="7244" width="32.140625" bestFit="1" customWidth="1"/>
    <col min="7245" max="7245" width="20.7109375" bestFit="1" customWidth="1"/>
    <col min="7246" max="7246" width="23.85546875" bestFit="1" customWidth="1"/>
    <col min="7247" max="7247" width="39.42578125" bestFit="1" customWidth="1"/>
    <col min="7248" max="7248" width="42.7109375" bestFit="1" customWidth="1"/>
    <col min="7249" max="7249" width="54.140625" bestFit="1" customWidth="1"/>
    <col min="7250" max="7250" width="57.28515625" bestFit="1" customWidth="1"/>
    <col min="7251" max="7251" width="57.42578125" bestFit="1" customWidth="1"/>
    <col min="7252" max="7252" width="60.5703125" bestFit="1" customWidth="1"/>
    <col min="7253" max="7253" width="30.85546875" bestFit="1" customWidth="1"/>
    <col min="7254" max="7254" width="34.140625" bestFit="1" customWidth="1"/>
    <col min="7255" max="7255" width="47" bestFit="1" customWidth="1"/>
    <col min="7256" max="7256" width="50.140625" bestFit="1" customWidth="1"/>
    <col min="7257" max="7257" width="56.7109375" bestFit="1" customWidth="1"/>
    <col min="7258" max="7258" width="59.85546875" bestFit="1" customWidth="1"/>
    <col min="7259" max="7259" width="39.140625" bestFit="1" customWidth="1"/>
    <col min="7260" max="7260" width="42.42578125" bestFit="1" customWidth="1"/>
    <col min="7261" max="7261" width="25.28515625" bestFit="1" customWidth="1"/>
    <col min="7262" max="7262" width="28.42578125" bestFit="1" customWidth="1"/>
    <col min="7263" max="7263" width="45.85546875" bestFit="1" customWidth="1"/>
    <col min="7264" max="7264" width="49" bestFit="1" customWidth="1"/>
    <col min="7265" max="7265" width="26.140625" bestFit="1" customWidth="1"/>
    <col min="7266" max="7266" width="29.28515625" bestFit="1" customWidth="1"/>
    <col min="7267" max="7267" width="54.28515625" bestFit="1" customWidth="1"/>
    <col min="7268" max="7268" width="57.42578125" bestFit="1" customWidth="1"/>
    <col min="7269" max="7269" width="46.7109375" bestFit="1" customWidth="1"/>
    <col min="7270" max="7270" width="49.85546875" bestFit="1" customWidth="1"/>
    <col min="7271" max="7271" width="19.140625" bestFit="1" customWidth="1"/>
    <col min="7272" max="7272" width="22.28515625" bestFit="1" customWidth="1"/>
    <col min="7273" max="7273" width="41.85546875" bestFit="1" customWidth="1"/>
    <col min="7274" max="7274" width="45" bestFit="1" customWidth="1"/>
    <col min="7275" max="7275" width="33.5703125" bestFit="1" customWidth="1"/>
    <col min="7276" max="7276" width="36.7109375" bestFit="1" customWidth="1"/>
    <col min="7277" max="7277" width="30.28515625" bestFit="1" customWidth="1"/>
    <col min="7278" max="7278" width="33.42578125" bestFit="1" customWidth="1"/>
    <col min="7279" max="7279" width="49.42578125" bestFit="1" customWidth="1"/>
    <col min="7280" max="7280" width="52.5703125" bestFit="1" customWidth="1"/>
    <col min="7281" max="7281" width="55.85546875" bestFit="1" customWidth="1"/>
    <col min="7282" max="7282" width="59.140625" bestFit="1" customWidth="1"/>
    <col min="7283" max="7283" width="55.7109375" bestFit="1" customWidth="1"/>
    <col min="7284" max="7284" width="59" bestFit="1" customWidth="1"/>
    <col min="7285" max="7285" width="25.140625" bestFit="1" customWidth="1"/>
    <col min="7286" max="7286" width="28.28515625" bestFit="1" customWidth="1"/>
    <col min="7287" max="7287" width="53.7109375" bestFit="1" customWidth="1"/>
    <col min="7288" max="7288" width="56.85546875" bestFit="1" customWidth="1"/>
    <col min="7289" max="7289" width="32.7109375" bestFit="1" customWidth="1"/>
    <col min="7290" max="7290" width="35.85546875" bestFit="1" customWidth="1"/>
    <col min="7291" max="7291" width="28.5703125" bestFit="1" customWidth="1"/>
    <col min="7292" max="7292" width="31.7109375" bestFit="1" customWidth="1"/>
    <col min="7293" max="7293" width="53.7109375" bestFit="1" customWidth="1"/>
    <col min="7294" max="7294" width="56.85546875" bestFit="1" customWidth="1"/>
    <col min="7295" max="7295" width="21.42578125" bestFit="1" customWidth="1"/>
    <col min="7296" max="7296" width="24.5703125" bestFit="1" customWidth="1"/>
    <col min="7297" max="7297" width="34.5703125" bestFit="1" customWidth="1"/>
    <col min="7298" max="7298" width="37.7109375" bestFit="1" customWidth="1"/>
    <col min="7299" max="7299" width="31.140625" bestFit="1" customWidth="1"/>
    <col min="7300" max="7300" width="34.42578125" bestFit="1" customWidth="1"/>
    <col min="7301" max="7301" width="20.140625" bestFit="1" customWidth="1"/>
    <col min="7302" max="7302" width="23.28515625" bestFit="1" customWidth="1"/>
    <col min="7303" max="7303" width="25.28515625" bestFit="1" customWidth="1"/>
    <col min="7304" max="7304" width="28.42578125" bestFit="1" customWidth="1"/>
    <col min="7305" max="7305" width="12.140625" bestFit="1" customWidth="1"/>
    <col min="7306" max="7306" width="15.28515625" bestFit="1" customWidth="1"/>
    <col min="7307" max="7307" width="23" bestFit="1" customWidth="1"/>
    <col min="7308" max="7308" width="26.28515625" bestFit="1" customWidth="1"/>
    <col min="7309" max="7309" width="29.42578125" bestFit="1" customWidth="1"/>
    <col min="7310" max="7310" width="32.5703125" bestFit="1" customWidth="1"/>
    <col min="7311" max="7311" width="37.5703125" bestFit="1" customWidth="1"/>
    <col min="7312" max="7312" width="40.7109375" bestFit="1" customWidth="1"/>
    <col min="7313" max="7313" width="25.28515625" bestFit="1" customWidth="1"/>
    <col min="7314" max="7314" width="28.42578125" bestFit="1" customWidth="1"/>
    <col min="7315" max="7315" width="20.7109375" bestFit="1" customWidth="1"/>
    <col min="7316" max="7316" width="23.85546875" bestFit="1" customWidth="1"/>
    <col min="7317" max="7317" width="35.7109375" bestFit="1" customWidth="1"/>
    <col min="7318" max="7318" width="38.85546875" bestFit="1" customWidth="1"/>
    <col min="7319" max="7319" width="20.140625" bestFit="1" customWidth="1"/>
    <col min="7320" max="7320" width="23.28515625" bestFit="1" customWidth="1"/>
    <col min="7321" max="7321" width="16.140625" bestFit="1" customWidth="1"/>
    <col min="7322" max="7322" width="19.28515625" bestFit="1" customWidth="1"/>
    <col min="7323" max="7323" width="38.85546875" bestFit="1" customWidth="1"/>
    <col min="7324" max="7324" width="42.140625" bestFit="1" customWidth="1"/>
    <col min="7325" max="7325" width="23.85546875" bestFit="1" customWidth="1"/>
    <col min="7326" max="7326" width="27" bestFit="1" customWidth="1"/>
    <col min="7327" max="7327" width="29.140625" bestFit="1" customWidth="1"/>
    <col min="7328" max="7328" width="32.28515625" bestFit="1" customWidth="1"/>
    <col min="7329" max="7329" width="33.140625" bestFit="1" customWidth="1"/>
    <col min="7330" max="7330" width="36.28515625" bestFit="1" customWidth="1"/>
    <col min="7331" max="7331" width="24.28515625" bestFit="1" customWidth="1"/>
    <col min="7332" max="7332" width="27.42578125" bestFit="1" customWidth="1"/>
    <col min="7333" max="7333" width="30.42578125" bestFit="1" customWidth="1"/>
    <col min="7334" max="7334" width="33.5703125" bestFit="1" customWidth="1"/>
    <col min="7335" max="7335" width="38.140625" bestFit="1" customWidth="1"/>
    <col min="7336" max="7336" width="41.28515625" bestFit="1" customWidth="1"/>
    <col min="7337" max="7337" width="22.28515625" bestFit="1" customWidth="1"/>
    <col min="7338" max="7338" width="25.5703125" bestFit="1" customWidth="1"/>
    <col min="7339" max="7339" width="47.7109375" bestFit="1" customWidth="1"/>
    <col min="7340" max="7340" width="51" bestFit="1" customWidth="1"/>
    <col min="7341" max="7341" width="38.140625" bestFit="1" customWidth="1"/>
    <col min="7342" max="7342" width="41.28515625" bestFit="1" customWidth="1"/>
    <col min="7343" max="7343" width="49" bestFit="1" customWidth="1"/>
    <col min="7344" max="7344" width="52.140625" bestFit="1" customWidth="1"/>
    <col min="7345" max="7345" width="56" bestFit="1" customWidth="1"/>
    <col min="7346" max="7346" width="59.28515625" bestFit="1" customWidth="1"/>
    <col min="7347" max="7347" width="46.140625" bestFit="1" customWidth="1"/>
    <col min="7348" max="7348" width="49.28515625" bestFit="1" customWidth="1"/>
    <col min="7349" max="7349" width="14.7109375" bestFit="1" customWidth="1"/>
    <col min="7350" max="7350" width="18" bestFit="1" customWidth="1"/>
    <col min="7351" max="7351" width="16.5703125" bestFit="1" customWidth="1"/>
    <col min="7352" max="7352" width="19.7109375" bestFit="1" customWidth="1"/>
    <col min="7353" max="7353" width="49.42578125" bestFit="1" customWidth="1"/>
    <col min="7354" max="7354" width="52.5703125" bestFit="1" customWidth="1"/>
    <col min="7355" max="7355" width="33.5703125" bestFit="1" customWidth="1"/>
    <col min="7356" max="7356" width="36.7109375" bestFit="1" customWidth="1"/>
    <col min="7357" max="7357" width="21.42578125" bestFit="1" customWidth="1"/>
    <col min="7358" max="7358" width="24.5703125" bestFit="1" customWidth="1"/>
    <col min="7359" max="7359" width="14.140625" bestFit="1" customWidth="1"/>
    <col min="7360" max="7360" width="17.42578125" bestFit="1" customWidth="1"/>
    <col min="7361" max="7361" width="19.42578125" bestFit="1" customWidth="1"/>
    <col min="7362" max="7362" width="22.5703125" bestFit="1" customWidth="1"/>
    <col min="7363" max="7363" width="44.28515625" bestFit="1" customWidth="1"/>
    <col min="7364" max="7364" width="47.42578125" bestFit="1" customWidth="1"/>
    <col min="7365" max="7365" width="25.140625" bestFit="1" customWidth="1"/>
    <col min="7366" max="7366" width="28.28515625" bestFit="1" customWidth="1"/>
    <col min="7367" max="7367" width="39.140625" bestFit="1" customWidth="1"/>
    <col min="7368" max="7368" width="42.42578125" bestFit="1" customWidth="1"/>
    <col min="7369" max="7369" width="41.42578125" bestFit="1" customWidth="1"/>
    <col min="7370" max="7370" width="44.5703125" bestFit="1" customWidth="1"/>
    <col min="7371" max="7371" width="53" bestFit="1" customWidth="1"/>
    <col min="7372" max="7372" width="56.140625" bestFit="1" customWidth="1"/>
    <col min="7373" max="7373" width="33.7109375" bestFit="1" customWidth="1"/>
    <col min="7374" max="7374" width="36.85546875" bestFit="1" customWidth="1"/>
    <col min="7375" max="7375" width="43.7109375" bestFit="1" customWidth="1"/>
    <col min="7376" max="7376" width="47" bestFit="1" customWidth="1"/>
    <col min="7377" max="7377" width="52.5703125" bestFit="1" customWidth="1"/>
    <col min="7378" max="7378" width="55.7109375" bestFit="1" customWidth="1"/>
    <col min="7379" max="7379" width="52" bestFit="1" customWidth="1"/>
    <col min="7380" max="7380" width="55.28515625" bestFit="1" customWidth="1"/>
    <col min="7381" max="7381" width="27.5703125" bestFit="1" customWidth="1"/>
    <col min="7382" max="7382" width="30.7109375" bestFit="1" customWidth="1"/>
    <col min="7383" max="7383" width="46.7109375" bestFit="1" customWidth="1"/>
    <col min="7384" max="7384" width="49.85546875" bestFit="1" customWidth="1"/>
    <col min="7385" max="7385" width="60.140625" bestFit="1" customWidth="1"/>
    <col min="7386" max="7386" width="63.42578125" bestFit="1" customWidth="1"/>
    <col min="7387" max="7387" width="23.28515625" bestFit="1" customWidth="1"/>
    <col min="7388" max="7388" width="26.42578125" bestFit="1" customWidth="1"/>
    <col min="7389" max="7389" width="26.85546875" bestFit="1" customWidth="1"/>
    <col min="7390" max="7390" width="30.140625" bestFit="1" customWidth="1"/>
    <col min="7391" max="7391" width="20.42578125" bestFit="1" customWidth="1"/>
    <col min="7392" max="7392" width="23.5703125" bestFit="1" customWidth="1"/>
    <col min="7393" max="7393" width="35.42578125" bestFit="1" customWidth="1"/>
    <col min="7394" max="7394" width="38.7109375" bestFit="1" customWidth="1"/>
    <col min="7395" max="7395" width="23" bestFit="1" customWidth="1"/>
    <col min="7396" max="7396" width="26.28515625" bestFit="1" customWidth="1"/>
    <col min="7397" max="7397" width="24.42578125" bestFit="1" customWidth="1"/>
    <col min="7398" max="7398" width="27.5703125" bestFit="1" customWidth="1"/>
    <col min="7399" max="7399" width="36.7109375" bestFit="1" customWidth="1"/>
    <col min="7400" max="7400" width="39.85546875" bestFit="1" customWidth="1"/>
    <col min="7401" max="7401" width="52.5703125" bestFit="1" customWidth="1"/>
    <col min="7402" max="7402" width="55.7109375" bestFit="1" customWidth="1"/>
    <col min="7403" max="7403" width="17.85546875" bestFit="1" customWidth="1"/>
    <col min="7404" max="7404" width="21" bestFit="1" customWidth="1"/>
    <col min="7405" max="7405" width="56.140625" bestFit="1" customWidth="1"/>
    <col min="7406" max="7406" width="59.42578125" bestFit="1" customWidth="1"/>
    <col min="7407" max="7407" width="52.5703125" bestFit="1" customWidth="1"/>
    <col min="7408" max="7408" width="55.7109375" bestFit="1" customWidth="1"/>
    <col min="7409" max="7409" width="35.7109375" bestFit="1" customWidth="1"/>
    <col min="7410" max="7410" width="38.85546875" bestFit="1" customWidth="1"/>
    <col min="7411" max="7411" width="18.5703125" bestFit="1" customWidth="1"/>
    <col min="7412" max="7412" width="21.85546875" bestFit="1" customWidth="1"/>
    <col min="7413" max="7413" width="48.28515625" bestFit="1" customWidth="1"/>
    <col min="7414" max="7414" width="51.42578125" bestFit="1" customWidth="1"/>
    <col min="7415" max="7415" width="34.85546875" bestFit="1" customWidth="1"/>
    <col min="7416" max="7416" width="38.140625" bestFit="1" customWidth="1"/>
    <col min="7417" max="7417" width="56.140625" bestFit="1" customWidth="1"/>
    <col min="7418" max="7418" width="59.42578125" bestFit="1" customWidth="1"/>
    <col min="7419" max="7419" width="58.28515625" bestFit="1" customWidth="1"/>
    <col min="7420" max="7420" width="61.42578125" bestFit="1" customWidth="1"/>
    <col min="7421" max="7421" width="36" bestFit="1" customWidth="1"/>
    <col min="7422" max="7422" width="39.140625" bestFit="1" customWidth="1"/>
    <col min="7423" max="7423" width="8" bestFit="1" customWidth="1"/>
    <col min="7424" max="7424" width="11" bestFit="1" customWidth="1"/>
    <col min="7425" max="7425" width="57.85546875" bestFit="1" customWidth="1"/>
    <col min="7426" max="7426" width="61" bestFit="1" customWidth="1"/>
    <col min="7427" max="7427" width="28.5703125" bestFit="1" customWidth="1"/>
    <col min="7428" max="7428" width="31.7109375" bestFit="1" customWidth="1"/>
    <col min="7429" max="7429" width="21.28515625" bestFit="1" customWidth="1"/>
    <col min="7430" max="7430" width="24.42578125" bestFit="1" customWidth="1"/>
    <col min="7431" max="7431" width="27.5703125" bestFit="1" customWidth="1"/>
    <col min="7432" max="7432" width="30.7109375" bestFit="1" customWidth="1"/>
    <col min="7433" max="7433" width="25.140625" bestFit="1" customWidth="1"/>
    <col min="7434" max="7434" width="28.28515625" bestFit="1" customWidth="1"/>
    <col min="7435" max="7435" width="10" bestFit="1" customWidth="1"/>
    <col min="7436" max="7436" width="10.7109375" bestFit="1" customWidth="1"/>
    <col min="7437" max="7437" width="52.5703125" bestFit="1" customWidth="1"/>
    <col min="7438" max="7438" width="55.7109375" bestFit="1" customWidth="1"/>
    <col min="7439" max="7439" width="57.42578125" bestFit="1" customWidth="1"/>
    <col min="7440" max="7440" width="60.5703125" bestFit="1" customWidth="1"/>
    <col min="7441" max="7441" width="60.7109375" bestFit="1" customWidth="1"/>
    <col min="7442" max="7442" width="63.85546875" bestFit="1" customWidth="1"/>
    <col min="7443" max="7443" width="35.85546875" bestFit="1" customWidth="1"/>
    <col min="7444" max="7444" width="39" bestFit="1" customWidth="1"/>
    <col min="7445" max="7445" width="28.28515625" bestFit="1" customWidth="1"/>
    <col min="7446" max="7446" width="31.42578125" bestFit="1" customWidth="1"/>
    <col min="7447" max="7447" width="48.5703125" bestFit="1" customWidth="1"/>
    <col min="7448" max="7448" width="51.7109375" bestFit="1" customWidth="1"/>
    <col min="7449" max="7449" width="17.140625" bestFit="1" customWidth="1"/>
    <col min="7450" max="7450" width="20.28515625" bestFit="1" customWidth="1"/>
    <col min="7451" max="7451" width="36.85546875" bestFit="1" customWidth="1"/>
    <col min="7452" max="7452" width="40" bestFit="1" customWidth="1"/>
    <col min="7453" max="7453" width="31.5703125" bestFit="1" customWidth="1"/>
    <col min="7454" max="7454" width="34.7109375" bestFit="1" customWidth="1"/>
    <col min="7455" max="7455" width="37" bestFit="1" customWidth="1"/>
    <col min="7456" max="7456" width="40.140625" bestFit="1" customWidth="1"/>
    <col min="7457" max="7457" width="15.5703125" bestFit="1" customWidth="1"/>
    <col min="7458" max="7458" width="18.7109375" bestFit="1" customWidth="1"/>
    <col min="7459" max="7459" width="38.85546875" bestFit="1" customWidth="1"/>
    <col min="7460" max="7460" width="42.140625" bestFit="1" customWidth="1"/>
    <col min="7461" max="7461" width="53.140625" bestFit="1" customWidth="1"/>
    <col min="7462" max="7462" width="56.28515625" bestFit="1" customWidth="1"/>
    <col min="7463" max="7463" width="38.85546875" bestFit="1" customWidth="1"/>
    <col min="7464" max="7464" width="42.140625" bestFit="1" customWidth="1"/>
    <col min="7465" max="7465" width="25.85546875" bestFit="1" customWidth="1"/>
    <col min="7466" max="7466" width="29" bestFit="1" customWidth="1"/>
    <col min="7467" max="7467" width="19.5703125" bestFit="1" customWidth="1"/>
    <col min="7468" max="7468" width="22.7109375" bestFit="1" customWidth="1"/>
    <col min="7469" max="7469" width="59" bestFit="1" customWidth="1"/>
    <col min="7470" max="7470" width="62.140625" bestFit="1" customWidth="1"/>
    <col min="7471" max="7471" width="37.5703125" bestFit="1" customWidth="1"/>
    <col min="7472" max="7472" width="40.7109375" bestFit="1" customWidth="1"/>
    <col min="7473" max="7473" width="37.28515625" bestFit="1" customWidth="1"/>
    <col min="7474" max="7474" width="40.42578125" bestFit="1" customWidth="1"/>
    <col min="7475" max="7475" width="31.5703125" bestFit="1" customWidth="1"/>
    <col min="7476" max="7476" width="34.7109375" bestFit="1" customWidth="1"/>
    <col min="7477" max="7477" width="14.28515625" bestFit="1" customWidth="1"/>
    <col min="7478" max="7478" width="17.5703125" bestFit="1" customWidth="1"/>
    <col min="7479" max="7479" width="41" bestFit="1" customWidth="1"/>
    <col min="7480" max="7480" width="44.140625" bestFit="1" customWidth="1"/>
    <col min="7481" max="7481" width="52.5703125" bestFit="1" customWidth="1"/>
    <col min="7482" max="7482" width="55.7109375" bestFit="1" customWidth="1"/>
    <col min="7483" max="7483" width="22" bestFit="1" customWidth="1"/>
    <col min="7484" max="7484" width="25.140625" bestFit="1" customWidth="1"/>
    <col min="7485" max="7485" width="36.28515625" bestFit="1" customWidth="1"/>
    <col min="7486" max="7486" width="39.42578125" bestFit="1" customWidth="1"/>
    <col min="7487" max="7487" width="35.140625" bestFit="1" customWidth="1"/>
    <col min="7488" max="7488" width="38.42578125" bestFit="1" customWidth="1"/>
    <col min="7489" max="7489" width="18" bestFit="1" customWidth="1"/>
    <col min="7490" max="7490" width="21.140625" bestFit="1" customWidth="1"/>
    <col min="7491" max="7491" width="54.5703125" bestFit="1" customWidth="1"/>
    <col min="7492" max="7492" width="57.7109375" bestFit="1" customWidth="1"/>
    <col min="7493" max="7493" width="23.7109375" bestFit="1" customWidth="1"/>
    <col min="7494" max="7494" width="26.85546875" bestFit="1" customWidth="1"/>
    <col min="7495" max="7495" width="22.42578125" bestFit="1" customWidth="1"/>
    <col min="7496" max="7496" width="25.7109375" bestFit="1" customWidth="1"/>
    <col min="7497" max="7497" width="18.5703125" bestFit="1" customWidth="1"/>
    <col min="7498" max="7498" width="21.85546875" bestFit="1" customWidth="1"/>
    <col min="7499" max="7499" width="43.42578125" bestFit="1" customWidth="1"/>
    <col min="7500" max="7500" width="46.7109375" bestFit="1" customWidth="1"/>
    <col min="7501" max="7501" width="26" bestFit="1" customWidth="1"/>
    <col min="7502" max="7502" width="29.140625" bestFit="1" customWidth="1"/>
    <col min="7503" max="7503" width="43.5703125" bestFit="1" customWidth="1"/>
    <col min="7504" max="7504" width="46.85546875" bestFit="1" customWidth="1"/>
    <col min="7505" max="7505" width="53.28515625" bestFit="1" customWidth="1"/>
    <col min="7506" max="7506" width="56.42578125" bestFit="1" customWidth="1"/>
    <col min="7507" max="7507" width="55.42578125" bestFit="1" customWidth="1"/>
    <col min="7508" max="7508" width="58.7109375" bestFit="1" customWidth="1"/>
    <col min="7509" max="7509" width="37.5703125" bestFit="1" customWidth="1"/>
    <col min="7510" max="7510" width="40.7109375" bestFit="1" customWidth="1"/>
    <col min="7511" max="7511" width="12.5703125" bestFit="1" customWidth="1"/>
    <col min="7512" max="7512" width="15.7109375" bestFit="1" customWidth="1"/>
    <col min="7513" max="7513" width="33.28515625" bestFit="1" customWidth="1"/>
    <col min="7514" max="7514" width="36.42578125" bestFit="1" customWidth="1"/>
    <col min="7515" max="7515" width="14.7109375" bestFit="1" customWidth="1"/>
    <col min="7516" max="7516" width="18" bestFit="1" customWidth="1"/>
    <col min="7517" max="7517" width="19.85546875" bestFit="1" customWidth="1"/>
    <col min="7518" max="7518" width="23" bestFit="1" customWidth="1"/>
    <col min="7519" max="7519" width="59.140625" bestFit="1" customWidth="1"/>
    <col min="7520" max="7520" width="62.28515625" bestFit="1" customWidth="1"/>
    <col min="7521" max="7521" width="51.42578125" bestFit="1" customWidth="1"/>
    <col min="7522" max="7522" width="54.7109375" bestFit="1" customWidth="1"/>
    <col min="7523" max="7523" width="31.5703125" bestFit="1" customWidth="1"/>
    <col min="7524" max="7524" width="34.7109375" bestFit="1" customWidth="1"/>
    <col min="7525" max="7525" width="47.5703125" bestFit="1" customWidth="1"/>
    <col min="7526" max="7526" width="50.85546875" bestFit="1" customWidth="1"/>
    <col min="7527" max="7527" width="31.28515625" bestFit="1" customWidth="1"/>
    <col min="7528" max="7528" width="34.5703125" bestFit="1" customWidth="1"/>
    <col min="7529" max="7529" width="59" bestFit="1" customWidth="1"/>
    <col min="7530" max="7530" width="62.140625" bestFit="1" customWidth="1"/>
    <col min="7531" max="7531" width="48.140625" bestFit="1" customWidth="1"/>
    <col min="7532" max="7532" width="51.28515625" bestFit="1" customWidth="1"/>
    <col min="7533" max="7533" width="29.5703125" bestFit="1" customWidth="1"/>
    <col min="7534" max="7534" width="32.7109375" bestFit="1" customWidth="1"/>
    <col min="7535" max="7535" width="35" bestFit="1" customWidth="1"/>
    <col min="7536" max="7536" width="38.28515625" bestFit="1" customWidth="1"/>
    <col min="7537" max="7537" width="47.28515625" bestFit="1" customWidth="1"/>
    <col min="7538" max="7538" width="50.5703125" bestFit="1" customWidth="1"/>
    <col min="7539" max="7539" width="26.28515625" bestFit="1" customWidth="1"/>
    <col min="7540" max="7540" width="29.42578125" bestFit="1" customWidth="1"/>
    <col min="7541" max="7541" width="18" bestFit="1" customWidth="1"/>
    <col min="7542" max="7542" width="21.140625" bestFit="1" customWidth="1"/>
    <col min="7543" max="7543" width="24.7109375" bestFit="1" customWidth="1"/>
    <col min="7544" max="7544" width="27.85546875" bestFit="1" customWidth="1"/>
    <col min="7545" max="7545" width="15.7109375" bestFit="1" customWidth="1"/>
    <col min="7546" max="7546" width="18.85546875" bestFit="1" customWidth="1"/>
    <col min="7547" max="7547" width="13.140625" bestFit="1" customWidth="1"/>
    <col min="7548" max="7548" width="16.28515625" bestFit="1" customWidth="1"/>
    <col min="7549" max="7549" width="45.5703125" bestFit="1" customWidth="1"/>
    <col min="7550" max="7550" width="48.7109375" bestFit="1" customWidth="1"/>
    <col min="7551" max="7551" width="42.28515625" bestFit="1" customWidth="1"/>
    <col min="7552" max="7552" width="45.42578125" bestFit="1" customWidth="1"/>
    <col min="7553" max="7553" width="45" bestFit="1" customWidth="1"/>
    <col min="7554" max="7554" width="48.140625" bestFit="1" customWidth="1"/>
    <col min="7555" max="7555" width="20" bestFit="1" customWidth="1"/>
    <col min="7556" max="7556" width="23.140625" bestFit="1" customWidth="1"/>
    <col min="7557" max="7557" width="48.7109375" bestFit="1" customWidth="1"/>
    <col min="7558" max="7558" width="51.85546875" bestFit="1" customWidth="1"/>
    <col min="7559" max="7559" width="56.42578125" bestFit="1" customWidth="1"/>
    <col min="7560" max="7560" width="59.5703125" bestFit="1" customWidth="1"/>
    <col min="7561" max="7561" width="46.5703125" bestFit="1" customWidth="1"/>
    <col min="7562" max="7562" width="49.7109375" bestFit="1" customWidth="1"/>
    <col min="7563" max="7563" width="18.85546875" bestFit="1" customWidth="1"/>
    <col min="7564" max="7564" width="22.140625" bestFit="1" customWidth="1"/>
    <col min="7565" max="7565" width="29.85546875" bestFit="1" customWidth="1"/>
    <col min="7566" max="7566" width="33" bestFit="1" customWidth="1"/>
    <col min="7567" max="7567" width="56.42578125" bestFit="1" customWidth="1"/>
    <col min="7568" max="7568" width="59.5703125" bestFit="1" customWidth="1"/>
    <col min="7569" max="7569" width="34" bestFit="1" customWidth="1"/>
    <col min="7570" max="7570" width="37.140625" bestFit="1" customWidth="1"/>
    <col min="7571" max="7571" width="62.42578125" bestFit="1" customWidth="1"/>
    <col min="7572" max="7572" width="65.5703125" bestFit="1" customWidth="1"/>
    <col min="7573" max="7573" width="26.5703125" bestFit="1" customWidth="1"/>
    <col min="7574" max="7574" width="29.85546875" bestFit="1" customWidth="1"/>
    <col min="7575" max="7575" width="30.28515625" bestFit="1" customWidth="1"/>
    <col min="7576" max="7576" width="33.42578125" bestFit="1" customWidth="1"/>
    <col min="7577" max="7577" width="49.85546875" bestFit="1" customWidth="1"/>
    <col min="7578" max="7578" width="53" bestFit="1" customWidth="1"/>
    <col min="7579" max="7579" width="53.28515625" bestFit="1" customWidth="1"/>
    <col min="7580" max="7580" width="56.42578125" bestFit="1" customWidth="1"/>
    <col min="7581" max="7581" width="56" bestFit="1" customWidth="1"/>
    <col min="7582" max="7582" width="59.28515625" bestFit="1" customWidth="1"/>
    <col min="7583" max="7583" width="40.42578125" bestFit="1" customWidth="1"/>
    <col min="7584" max="7584" width="43.5703125" bestFit="1" customWidth="1"/>
    <col min="7585" max="7585" width="49.85546875" bestFit="1" customWidth="1"/>
    <col min="7586" max="7586" width="53" bestFit="1" customWidth="1"/>
    <col min="7587" max="7587" width="61.42578125" bestFit="1" customWidth="1"/>
    <col min="7588" max="7588" width="64.5703125" bestFit="1" customWidth="1"/>
    <col min="7589" max="7589" width="17.7109375" bestFit="1" customWidth="1"/>
    <col min="7590" max="7590" width="20.85546875" bestFit="1" customWidth="1"/>
    <col min="7591" max="7591" width="17.5703125" bestFit="1" customWidth="1"/>
    <col min="7592" max="7592" width="20.7109375" bestFit="1" customWidth="1"/>
    <col min="7593" max="7593" width="28.28515625" bestFit="1" customWidth="1"/>
    <col min="7594" max="7594" width="31.42578125" bestFit="1" customWidth="1"/>
    <col min="7595" max="7595" width="60.5703125" bestFit="1" customWidth="1"/>
    <col min="7596" max="7596" width="63.7109375" bestFit="1" customWidth="1"/>
    <col min="7597" max="7597" width="40" bestFit="1" customWidth="1"/>
    <col min="7598" max="7598" width="43.140625" bestFit="1" customWidth="1"/>
    <col min="7599" max="7599" width="49.85546875" bestFit="1" customWidth="1"/>
    <col min="7600" max="7600" width="53" bestFit="1" customWidth="1"/>
    <col min="7601" max="7601" width="29" bestFit="1" customWidth="1"/>
    <col min="7602" max="7602" width="32.140625" bestFit="1" customWidth="1"/>
    <col min="7603" max="7603" width="13.140625" bestFit="1" customWidth="1"/>
    <col min="7604" max="7604" width="16.28515625" bestFit="1" customWidth="1"/>
    <col min="7605" max="7605" width="37" bestFit="1" customWidth="1"/>
    <col min="7606" max="7606" width="40.140625" bestFit="1" customWidth="1"/>
    <col min="7607" max="7607" width="35.28515625" bestFit="1" customWidth="1"/>
    <col min="7608" max="7608" width="38.5703125" bestFit="1" customWidth="1"/>
    <col min="7609" max="7609" width="30.42578125" bestFit="1" customWidth="1"/>
    <col min="7610" max="7610" width="33.5703125" bestFit="1" customWidth="1"/>
    <col min="7611" max="7611" width="10" bestFit="1" customWidth="1"/>
    <col min="7612" max="7612" width="11.7109375" bestFit="1" customWidth="1"/>
    <col min="7613" max="7613" width="21.5703125" bestFit="1" customWidth="1"/>
    <col min="7614" max="7614" width="24.7109375" bestFit="1" customWidth="1"/>
    <col min="7615" max="7615" width="36.7109375" bestFit="1" customWidth="1"/>
    <col min="7616" max="7616" width="39.85546875" bestFit="1" customWidth="1"/>
    <col min="7617" max="7617" width="30.85546875" bestFit="1" customWidth="1"/>
    <col min="7618" max="7618" width="34.140625" bestFit="1" customWidth="1"/>
    <col min="7619" max="7619" width="42.5703125" bestFit="1" customWidth="1"/>
    <col min="7620" max="7620" width="45.7109375" bestFit="1" customWidth="1"/>
    <col min="7621" max="7621" width="57.7109375" bestFit="1" customWidth="1"/>
    <col min="7622" max="7622" width="60.85546875" bestFit="1" customWidth="1"/>
    <col min="7623" max="7623" width="12.85546875" bestFit="1" customWidth="1"/>
    <col min="7624" max="7624" width="16" bestFit="1" customWidth="1"/>
    <col min="7625" max="7625" width="56.42578125" bestFit="1" customWidth="1"/>
    <col min="7626" max="7626" width="59.5703125" bestFit="1" customWidth="1"/>
    <col min="7627" max="7627" width="35.7109375" bestFit="1" customWidth="1"/>
    <col min="7628" max="7628" width="38.85546875" bestFit="1" customWidth="1"/>
    <col min="7629" max="7629" width="14.140625" bestFit="1" customWidth="1"/>
    <col min="7630" max="7630" width="17.42578125" bestFit="1" customWidth="1"/>
    <col min="7631" max="7631" width="38" bestFit="1" customWidth="1"/>
    <col min="7632" max="7632" width="41.140625" bestFit="1" customWidth="1"/>
    <col min="7633" max="7633" width="9.28515625" bestFit="1" customWidth="1"/>
    <col min="7634" max="7634" width="12.28515625" bestFit="1" customWidth="1"/>
    <col min="7635" max="7635" width="41.28515625" bestFit="1" customWidth="1"/>
    <col min="7636" max="7636" width="44.42578125" bestFit="1" customWidth="1"/>
    <col min="7637" max="7637" width="43.7109375" bestFit="1" customWidth="1"/>
    <col min="7638" max="7638" width="47" bestFit="1" customWidth="1"/>
    <col min="7639" max="7639" width="50.7109375" bestFit="1" customWidth="1"/>
    <col min="7640" max="7640" width="53.85546875" bestFit="1" customWidth="1"/>
    <col min="7641" max="7641" width="10" bestFit="1" customWidth="1"/>
    <col min="7642" max="7642" width="11.85546875" bestFit="1" customWidth="1"/>
    <col min="7643" max="7643" width="53.5703125" bestFit="1" customWidth="1"/>
    <col min="7644" max="7644" width="56.7109375" bestFit="1" customWidth="1"/>
    <col min="7645" max="7645" width="21.7109375" bestFit="1" customWidth="1"/>
    <col min="7646" max="7646" width="24.85546875" bestFit="1" customWidth="1"/>
    <col min="7647" max="7647" width="19.140625" bestFit="1" customWidth="1"/>
    <col min="7648" max="7648" width="22.28515625" bestFit="1" customWidth="1"/>
    <col min="7649" max="7649" width="37.5703125" bestFit="1" customWidth="1"/>
    <col min="7650" max="7650" width="40.7109375" bestFit="1" customWidth="1"/>
    <col min="7651" max="7651" width="31.140625" bestFit="1" customWidth="1"/>
    <col min="7652" max="7652" width="34.42578125" bestFit="1" customWidth="1"/>
    <col min="7653" max="7653" width="22.7109375" bestFit="1" customWidth="1"/>
    <col min="7654" max="7654" width="26" bestFit="1" customWidth="1"/>
    <col min="7655" max="7655" width="42.28515625" bestFit="1" customWidth="1"/>
    <col min="7656" max="7656" width="45.42578125" bestFit="1" customWidth="1"/>
    <col min="7657" max="7657" width="21" bestFit="1" customWidth="1"/>
    <col min="7658" max="7658" width="24.140625" bestFit="1" customWidth="1"/>
    <col min="7659" max="7659" width="51.28515625" bestFit="1" customWidth="1"/>
    <col min="7660" max="7660" width="54.5703125" bestFit="1" customWidth="1"/>
    <col min="7661" max="7661" width="35.140625" bestFit="1" customWidth="1"/>
    <col min="7662" max="7662" width="38.42578125" bestFit="1" customWidth="1"/>
    <col min="7663" max="7663" width="32" bestFit="1" customWidth="1"/>
    <col min="7664" max="7664" width="35.140625" bestFit="1" customWidth="1"/>
    <col min="7665" max="7665" width="36.140625" bestFit="1" customWidth="1"/>
    <col min="7666" max="7666" width="39.28515625" bestFit="1" customWidth="1"/>
    <col min="7667" max="7667" width="12.85546875" bestFit="1" customWidth="1"/>
    <col min="7668" max="7668" width="16" bestFit="1" customWidth="1"/>
    <col min="7669" max="7669" width="24.7109375" bestFit="1" customWidth="1"/>
    <col min="7670" max="7670" width="27.85546875" bestFit="1" customWidth="1"/>
    <col min="7671" max="7671" width="57.85546875" bestFit="1" customWidth="1"/>
    <col min="7672" max="7672" width="61" bestFit="1" customWidth="1"/>
    <col min="7673" max="7673" width="32.5703125" bestFit="1" customWidth="1"/>
    <col min="7674" max="7674" width="35.7109375" bestFit="1" customWidth="1"/>
    <col min="7675" max="7675" width="54.5703125" bestFit="1" customWidth="1"/>
    <col min="7676" max="7676" width="57.7109375" bestFit="1" customWidth="1"/>
    <col min="7677" max="7677" width="18.28515625" bestFit="1" customWidth="1"/>
    <col min="7678" max="7678" width="21.5703125" bestFit="1" customWidth="1"/>
    <col min="7679" max="7679" width="34.42578125" bestFit="1" customWidth="1"/>
    <col min="7680" max="7680" width="37.5703125" bestFit="1" customWidth="1"/>
    <col min="7681" max="7681" width="10" bestFit="1" customWidth="1"/>
    <col min="7682" max="7682" width="10.7109375" bestFit="1" customWidth="1"/>
    <col min="7683" max="7683" width="47" bestFit="1" customWidth="1"/>
    <col min="7684" max="7684" width="50.140625" bestFit="1" customWidth="1"/>
    <col min="7685" max="7685" width="58.42578125" bestFit="1" customWidth="1"/>
    <col min="7686" max="7686" width="61.5703125" bestFit="1" customWidth="1"/>
    <col min="7687" max="7687" width="42.28515625" bestFit="1" customWidth="1"/>
    <col min="7688" max="7688" width="45.42578125" bestFit="1" customWidth="1"/>
    <col min="7689" max="7689" width="25" bestFit="1" customWidth="1"/>
    <col min="7690" max="7690" width="28.140625" bestFit="1" customWidth="1"/>
    <col min="7691" max="7691" width="21.140625" bestFit="1" customWidth="1"/>
    <col min="7692" max="7692" width="24.28515625" bestFit="1" customWidth="1"/>
    <col min="7693" max="7693" width="38" bestFit="1" customWidth="1"/>
    <col min="7694" max="7694" width="41.140625" bestFit="1" customWidth="1"/>
    <col min="7695" max="7695" width="16.28515625" bestFit="1" customWidth="1"/>
    <col min="7696" max="7696" width="19.42578125" bestFit="1" customWidth="1"/>
    <col min="7697" max="7697" width="30.28515625" bestFit="1" customWidth="1"/>
    <col min="7698" max="7698" width="33.42578125" bestFit="1" customWidth="1"/>
    <col min="7699" max="7699" width="12.85546875" bestFit="1" customWidth="1"/>
    <col min="7700" max="7700" width="16" bestFit="1" customWidth="1"/>
    <col min="7701" max="7701" width="49" bestFit="1" customWidth="1"/>
    <col min="7702" max="7702" width="52.140625" bestFit="1" customWidth="1"/>
    <col min="7703" max="7703" width="20" bestFit="1" customWidth="1"/>
    <col min="7704" max="7704" width="23.140625" bestFit="1" customWidth="1"/>
    <col min="7705" max="7705" width="20.140625" bestFit="1" customWidth="1"/>
    <col min="7706" max="7706" width="23.28515625" bestFit="1" customWidth="1"/>
    <col min="7707" max="7707" width="26.7109375" bestFit="1" customWidth="1"/>
    <col min="7708" max="7708" width="30" bestFit="1" customWidth="1"/>
    <col min="7709" max="7709" width="41.42578125" bestFit="1" customWidth="1"/>
    <col min="7710" max="7710" width="44.5703125" bestFit="1" customWidth="1"/>
    <col min="7711" max="7711" width="52.85546875" bestFit="1" customWidth="1"/>
    <col min="7712" max="7712" width="56" bestFit="1" customWidth="1"/>
    <col min="7713" max="7713" width="51.42578125" bestFit="1" customWidth="1"/>
    <col min="7714" max="7714" width="54.7109375" bestFit="1" customWidth="1"/>
    <col min="7715" max="7715" width="27.42578125" bestFit="1" customWidth="1"/>
    <col min="7716" max="7716" width="30.5703125" bestFit="1" customWidth="1"/>
    <col min="7717" max="7717" width="55.85546875" bestFit="1" customWidth="1"/>
    <col min="7718" max="7718" width="59.140625" bestFit="1" customWidth="1"/>
    <col min="7719" max="7719" width="23.28515625" bestFit="1" customWidth="1"/>
    <col min="7720" max="7720" width="26.42578125" bestFit="1" customWidth="1"/>
    <col min="7721" max="7721" width="43.7109375" bestFit="1" customWidth="1"/>
    <col min="7722" max="7722" width="47" bestFit="1" customWidth="1"/>
    <col min="7723" max="7723" width="58.140625" bestFit="1" customWidth="1"/>
    <col min="7724" max="7724" width="61.28515625" bestFit="1" customWidth="1"/>
    <col min="7725" max="7725" width="33.5703125" bestFit="1" customWidth="1"/>
    <col min="7726" max="7726" width="36.7109375" bestFit="1" customWidth="1"/>
    <col min="7727" max="7727" width="60.5703125" bestFit="1" customWidth="1"/>
    <col min="7728" max="7728" width="63.7109375" bestFit="1" customWidth="1"/>
    <col min="7729" max="7729" width="23.42578125" bestFit="1" customWidth="1"/>
    <col min="7730" max="7730" width="26.5703125" bestFit="1" customWidth="1"/>
    <col min="7731" max="7731" width="32.7109375" bestFit="1" customWidth="1"/>
    <col min="7732" max="7732" width="35.85546875" bestFit="1" customWidth="1"/>
    <col min="7733" max="7733" width="15.7109375" bestFit="1" customWidth="1"/>
    <col min="7734" max="7734" width="18.85546875" bestFit="1" customWidth="1"/>
    <col min="7735" max="7735" width="61" bestFit="1" customWidth="1"/>
    <col min="7736" max="7736" width="64.140625" bestFit="1" customWidth="1"/>
    <col min="7737" max="7737" width="26" bestFit="1" customWidth="1"/>
    <col min="7738" max="7738" width="29.140625" bestFit="1" customWidth="1"/>
    <col min="7739" max="7739" width="48.85546875" bestFit="1" customWidth="1"/>
    <col min="7740" max="7740" width="52" bestFit="1" customWidth="1"/>
    <col min="7741" max="7741" width="19.42578125" bestFit="1" customWidth="1"/>
    <col min="7742" max="7742" width="22.5703125" bestFit="1" customWidth="1"/>
    <col min="7743" max="7743" width="57.28515625" bestFit="1" customWidth="1"/>
    <col min="7744" max="7744" width="60.42578125" bestFit="1" customWidth="1"/>
    <col min="7745" max="7745" width="52.85546875" bestFit="1" customWidth="1"/>
    <col min="7746" max="7746" width="56" bestFit="1" customWidth="1"/>
    <col min="7747" max="7747" width="49.7109375" bestFit="1" customWidth="1"/>
    <col min="7748" max="7748" width="52.85546875" bestFit="1" customWidth="1"/>
    <col min="7749" max="7749" width="33.7109375" bestFit="1" customWidth="1"/>
    <col min="7750" max="7750" width="36.85546875" bestFit="1" customWidth="1"/>
    <col min="7751" max="7751" width="53.42578125" bestFit="1" customWidth="1"/>
    <col min="7752" max="7752" width="56.5703125" bestFit="1" customWidth="1"/>
    <col min="7753" max="7753" width="23.5703125" bestFit="1" customWidth="1"/>
    <col min="7754" max="7754" width="26.7109375" bestFit="1" customWidth="1"/>
    <col min="7755" max="7755" width="23.5703125" bestFit="1" customWidth="1"/>
    <col min="7756" max="7756" width="26.7109375" bestFit="1" customWidth="1"/>
    <col min="7757" max="7757" width="28.7109375" bestFit="1" customWidth="1"/>
    <col min="7758" max="7758" width="31.85546875" bestFit="1" customWidth="1"/>
    <col min="7759" max="7759" width="46.7109375" bestFit="1" customWidth="1"/>
    <col min="7760" max="7760" width="49.85546875" bestFit="1" customWidth="1"/>
    <col min="7761" max="7761" width="51.140625" bestFit="1" customWidth="1"/>
    <col min="7762" max="7762" width="54.28515625" bestFit="1" customWidth="1"/>
    <col min="7763" max="7763" width="18.28515625" bestFit="1" customWidth="1"/>
    <col min="7764" max="7764" width="21.5703125" bestFit="1" customWidth="1"/>
    <col min="7765" max="7765" width="28.140625" bestFit="1" customWidth="1"/>
    <col min="7766" max="7766" width="31.28515625" bestFit="1" customWidth="1"/>
    <col min="7767" max="7767" width="43.140625" bestFit="1" customWidth="1"/>
    <col min="7768" max="7768" width="46.42578125" bestFit="1" customWidth="1"/>
    <col min="7769" max="7769" width="40.5703125" bestFit="1" customWidth="1"/>
    <col min="7770" max="7770" width="43.7109375" bestFit="1" customWidth="1"/>
    <col min="7771" max="7771" width="59" bestFit="1" customWidth="1"/>
    <col min="7772" max="7772" width="62.140625" bestFit="1" customWidth="1"/>
    <col min="7773" max="7773" width="59.7109375" bestFit="1" customWidth="1"/>
    <col min="7774" max="7774" width="63" bestFit="1" customWidth="1"/>
    <col min="7775" max="7775" width="33.5703125" bestFit="1" customWidth="1"/>
    <col min="7776" max="7776" width="36.7109375" bestFit="1" customWidth="1"/>
    <col min="7777" max="7777" width="47.7109375" bestFit="1" customWidth="1"/>
    <col min="7778" max="7778" width="51" bestFit="1" customWidth="1"/>
    <col min="7779" max="7779" width="26.5703125" bestFit="1" customWidth="1"/>
    <col min="7780" max="7780" width="29.85546875" bestFit="1" customWidth="1"/>
    <col min="7781" max="7781" width="36.28515625" bestFit="1" customWidth="1"/>
    <col min="7782" max="7782" width="39.42578125" bestFit="1" customWidth="1"/>
    <col min="7783" max="7783" width="42.85546875" bestFit="1" customWidth="1"/>
    <col min="7784" max="7784" width="46" bestFit="1" customWidth="1"/>
    <col min="7785" max="7785" width="46.85546875" bestFit="1" customWidth="1"/>
    <col min="7786" max="7786" width="50" bestFit="1" customWidth="1"/>
    <col min="7787" max="7787" width="61.42578125" bestFit="1" customWidth="1"/>
    <col min="7788" max="7788" width="64.5703125" bestFit="1" customWidth="1"/>
    <col min="7789" max="7789" width="10.7109375" bestFit="1" customWidth="1"/>
    <col min="7790" max="7790" width="13.85546875" bestFit="1" customWidth="1"/>
    <col min="7791" max="7791" width="25.28515625" bestFit="1" customWidth="1"/>
    <col min="7792" max="7792" width="28.42578125" bestFit="1" customWidth="1"/>
    <col min="7793" max="7793" width="26.5703125" bestFit="1" customWidth="1"/>
    <col min="7794" max="7794" width="29.85546875" bestFit="1" customWidth="1"/>
    <col min="7795" max="7795" width="33.140625" bestFit="1" customWidth="1"/>
    <col min="7796" max="7796" width="36.28515625" bestFit="1" customWidth="1"/>
    <col min="7797" max="7797" width="33.140625" bestFit="1" customWidth="1"/>
    <col min="7798" max="7798" width="36.28515625" bestFit="1" customWidth="1"/>
    <col min="7799" max="7799" width="28.42578125" bestFit="1" customWidth="1"/>
    <col min="7800" max="7800" width="31.5703125" bestFit="1" customWidth="1"/>
    <col min="7801" max="7801" width="53.28515625" bestFit="1" customWidth="1"/>
    <col min="7802" max="7802" width="56.42578125" bestFit="1" customWidth="1"/>
    <col min="7803" max="7803" width="61.85546875" bestFit="1" customWidth="1"/>
    <col min="7804" max="7804" width="65" bestFit="1" customWidth="1"/>
    <col min="7805" max="7805" width="54.5703125" bestFit="1" customWidth="1"/>
    <col min="7806" max="7806" width="57.7109375" bestFit="1" customWidth="1"/>
    <col min="7807" max="7807" width="22.42578125" bestFit="1" customWidth="1"/>
    <col min="7808" max="7808" width="25.7109375" bestFit="1" customWidth="1"/>
    <col min="7809" max="7809" width="46.140625" bestFit="1" customWidth="1"/>
    <col min="7810" max="7810" width="49.28515625" bestFit="1" customWidth="1"/>
    <col min="7811" max="7811" width="34.5703125" bestFit="1" customWidth="1"/>
    <col min="7812" max="7812" width="37.7109375" bestFit="1" customWidth="1"/>
    <col min="7813" max="7813" width="11.5703125" bestFit="1" customWidth="1"/>
    <col min="7814" max="7814" width="14.7109375" bestFit="1" customWidth="1"/>
    <col min="7815" max="7815" width="21.42578125" bestFit="1" customWidth="1"/>
    <col min="7816" max="7816" width="24.5703125" bestFit="1" customWidth="1"/>
    <col min="7817" max="7817" width="23" bestFit="1" customWidth="1"/>
    <col min="7818" max="7818" width="26.28515625" bestFit="1" customWidth="1"/>
    <col min="7819" max="7819" width="15.42578125" bestFit="1" customWidth="1"/>
    <col min="7820" max="7820" width="18.5703125" bestFit="1" customWidth="1"/>
    <col min="7821" max="7821" width="26.28515625" bestFit="1" customWidth="1"/>
    <col min="7822" max="7822" width="29.42578125" bestFit="1" customWidth="1"/>
    <col min="7823" max="7823" width="57.140625" bestFit="1" customWidth="1"/>
    <col min="7824" max="7824" width="60.28515625" bestFit="1" customWidth="1"/>
    <col min="7825" max="7825" width="31" bestFit="1" customWidth="1"/>
    <col min="7826" max="7826" width="34.28515625" bestFit="1" customWidth="1"/>
    <col min="7827" max="7827" width="50.7109375" bestFit="1" customWidth="1"/>
    <col min="7828" max="7828" width="53.85546875" bestFit="1" customWidth="1"/>
    <col min="7829" max="7829" width="52.7109375" bestFit="1" customWidth="1"/>
    <col min="7830" max="7830" width="55.85546875" bestFit="1" customWidth="1"/>
    <col min="7831" max="7831" width="26.42578125" bestFit="1" customWidth="1"/>
    <col min="7832" max="7832" width="29.7109375" bestFit="1" customWidth="1"/>
    <col min="7833" max="7833" width="9.5703125" bestFit="1" customWidth="1"/>
    <col min="7834" max="7834" width="12.5703125" bestFit="1" customWidth="1"/>
    <col min="7835" max="7835" width="26.85546875" bestFit="1" customWidth="1"/>
    <col min="7836" max="7836" width="30.140625" bestFit="1" customWidth="1"/>
    <col min="7837" max="7837" width="45.7109375" bestFit="1" customWidth="1"/>
    <col min="7838" max="7838" width="48.85546875" bestFit="1" customWidth="1"/>
    <col min="7839" max="7839" width="30.42578125" bestFit="1" customWidth="1"/>
    <col min="7840" max="7840" width="33.5703125" bestFit="1" customWidth="1"/>
    <col min="7841" max="7841" width="53.7109375" bestFit="1" customWidth="1"/>
    <col min="7842" max="7842" width="56.85546875" bestFit="1" customWidth="1"/>
    <col min="7843" max="7843" width="40" bestFit="1" customWidth="1"/>
    <col min="7844" max="7844" width="43.140625" bestFit="1" customWidth="1"/>
    <col min="7845" max="7845" width="33" bestFit="1" customWidth="1"/>
    <col min="7846" max="7846" width="36.140625" bestFit="1" customWidth="1"/>
    <col min="7847" max="7847" width="11.42578125" bestFit="1" customWidth="1"/>
    <col min="7848" max="7848" width="14.5703125" bestFit="1" customWidth="1"/>
    <col min="7849" max="7849" width="50.7109375" bestFit="1" customWidth="1"/>
    <col min="7850" max="7850" width="53.85546875" bestFit="1" customWidth="1"/>
    <col min="7851" max="7851" width="44.5703125" bestFit="1" customWidth="1"/>
    <col min="7852" max="7852" width="47.7109375" bestFit="1" customWidth="1"/>
    <col min="7853" max="7853" width="47.5703125" bestFit="1" customWidth="1"/>
    <col min="7854" max="7854" width="50.85546875" bestFit="1" customWidth="1"/>
    <col min="7855" max="7855" width="55.5703125" bestFit="1" customWidth="1"/>
    <col min="7856" max="7856" width="58.85546875" bestFit="1" customWidth="1"/>
    <col min="7857" max="7857" width="55" bestFit="1" customWidth="1"/>
    <col min="7858" max="7858" width="58.140625" bestFit="1" customWidth="1"/>
    <col min="7859" max="7859" width="56.42578125" bestFit="1" customWidth="1"/>
    <col min="7860" max="7860" width="59.5703125" bestFit="1" customWidth="1"/>
    <col min="7861" max="7861" width="31.85546875" bestFit="1" customWidth="1"/>
    <col min="7862" max="7862" width="35" bestFit="1" customWidth="1"/>
    <col min="7863" max="7863" width="10" bestFit="1" customWidth="1"/>
    <col min="7864" max="7864" width="12.28515625" bestFit="1" customWidth="1"/>
    <col min="7865" max="7865" width="31.85546875" bestFit="1" customWidth="1"/>
    <col min="7866" max="7866" width="35" bestFit="1" customWidth="1"/>
    <col min="7867" max="7867" width="16" bestFit="1" customWidth="1"/>
    <col min="7868" max="7868" width="19.140625" bestFit="1" customWidth="1"/>
    <col min="7869" max="7869" width="28.85546875" bestFit="1" customWidth="1"/>
    <col min="7870" max="7870" width="32" bestFit="1" customWidth="1"/>
    <col min="7871" max="7871" width="28.42578125" bestFit="1" customWidth="1"/>
    <col min="7872" max="7872" width="31.5703125" bestFit="1" customWidth="1"/>
    <col min="7873" max="7873" width="24.140625" bestFit="1" customWidth="1"/>
    <col min="7874" max="7874" width="27.28515625" bestFit="1" customWidth="1"/>
    <col min="7875" max="7875" width="18" bestFit="1" customWidth="1"/>
    <col min="7876" max="7876" width="21.140625" bestFit="1" customWidth="1"/>
    <col min="7877" max="7877" width="30.42578125" bestFit="1" customWidth="1"/>
    <col min="7878" max="7878" width="33.5703125" bestFit="1" customWidth="1"/>
    <col min="7879" max="7879" width="12.85546875" bestFit="1" customWidth="1"/>
    <col min="7880" max="7880" width="16" bestFit="1" customWidth="1"/>
    <col min="7881" max="7881" width="25.42578125" bestFit="1" customWidth="1"/>
    <col min="7882" max="7882" width="28.5703125" bestFit="1" customWidth="1"/>
    <col min="7883" max="7883" width="53" bestFit="1" customWidth="1"/>
    <col min="7884" max="7884" width="56.140625" bestFit="1" customWidth="1"/>
    <col min="7885" max="7885" width="55" bestFit="1" customWidth="1"/>
    <col min="7886" max="7886" width="58.140625" bestFit="1" customWidth="1"/>
    <col min="7887" max="7887" width="30.28515625" bestFit="1" customWidth="1"/>
    <col min="7888" max="7888" width="33.42578125" bestFit="1" customWidth="1"/>
    <col min="7889" max="7889" width="45.140625" bestFit="1" customWidth="1"/>
    <col min="7890" max="7890" width="48.28515625" bestFit="1" customWidth="1"/>
    <col min="7891" max="7891" width="52.7109375" bestFit="1" customWidth="1"/>
    <col min="7892" max="7892" width="55.85546875" bestFit="1" customWidth="1"/>
    <col min="7893" max="7893" width="15" bestFit="1" customWidth="1"/>
    <col min="7894" max="7894" width="18.140625" bestFit="1" customWidth="1"/>
    <col min="7895" max="7895" width="44.85546875" bestFit="1" customWidth="1"/>
    <col min="7896" max="7896" width="48" bestFit="1" customWidth="1"/>
    <col min="7897" max="7897" width="18.85546875" bestFit="1" customWidth="1"/>
    <col min="7898" max="7898" width="22.140625" bestFit="1" customWidth="1"/>
    <col min="7899" max="7899" width="18.7109375" bestFit="1" customWidth="1"/>
    <col min="7900" max="7900" width="22" bestFit="1" customWidth="1"/>
    <col min="7901" max="7901" width="51.5703125" bestFit="1" customWidth="1"/>
    <col min="7902" max="7902" width="54.85546875" bestFit="1" customWidth="1"/>
    <col min="7903" max="7903" width="42.140625" bestFit="1" customWidth="1"/>
    <col min="7904" max="7904" width="45.28515625" bestFit="1" customWidth="1"/>
    <col min="7905" max="7905" width="17.140625" bestFit="1" customWidth="1"/>
    <col min="7906" max="7906" width="20.28515625" bestFit="1" customWidth="1"/>
    <col min="7907" max="7907" width="28" bestFit="1" customWidth="1"/>
    <col min="7908" max="7908" width="31.140625" bestFit="1" customWidth="1"/>
    <col min="7909" max="7909" width="21.5703125" bestFit="1" customWidth="1"/>
    <col min="7910" max="7910" width="24.7109375" bestFit="1" customWidth="1"/>
    <col min="7911" max="7911" width="31.5703125" bestFit="1" customWidth="1"/>
    <col min="7912" max="7912" width="34.7109375" bestFit="1" customWidth="1"/>
    <col min="7913" max="7913" width="30.28515625" bestFit="1" customWidth="1"/>
    <col min="7914" max="7914" width="33.42578125" bestFit="1" customWidth="1"/>
    <col min="7915" max="7915" width="32.28515625" bestFit="1" customWidth="1"/>
    <col min="7916" max="7916" width="35.42578125" bestFit="1" customWidth="1"/>
    <col min="7917" max="7917" width="12.7109375" bestFit="1" customWidth="1"/>
    <col min="7918" max="7918" width="15.85546875" bestFit="1" customWidth="1"/>
    <col min="7919" max="7919" width="14.42578125" bestFit="1" customWidth="1"/>
    <col min="7920" max="7920" width="17.7109375" bestFit="1" customWidth="1"/>
    <col min="7921" max="7921" width="50.28515625" bestFit="1" customWidth="1"/>
    <col min="7922" max="7922" width="53.42578125" bestFit="1" customWidth="1"/>
    <col min="7923" max="7923" width="34.7109375" bestFit="1" customWidth="1"/>
    <col min="7924" max="7924" width="38" bestFit="1" customWidth="1"/>
    <col min="7925" max="7925" width="18.28515625" bestFit="1" customWidth="1"/>
    <col min="7926" max="7926" width="21.5703125" bestFit="1" customWidth="1"/>
    <col min="7927" max="7927" width="22.42578125" bestFit="1" customWidth="1"/>
    <col min="7928" max="7928" width="25.7109375" bestFit="1" customWidth="1"/>
    <col min="7929" max="7929" width="31.85546875" bestFit="1" customWidth="1"/>
    <col min="7930" max="7930" width="35" bestFit="1" customWidth="1"/>
    <col min="7931" max="7931" width="60.28515625" bestFit="1" customWidth="1"/>
    <col min="7932" max="7932" width="63.5703125" bestFit="1" customWidth="1"/>
    <col min="7933" max="7933" width="57.42578125" bestFit="1" customWidth="1"/>
    <col min="7934" max="7934" width="60.5703125" bestFit="1" customWidth="1"/>
    <col min="7935" max="7935" width="55.5703125" bestFit="1" customWidth="1"/>
    <col min="7936" max="7936" width="58.85546875" bestFit="1" customWidth="1"/>
    <col min="7937" max="7937" width="20.5703125" bestFit="1" customWidth="1"/>
    <col min="7938" max="7938" width="23.7109375" bestFit="1" customWidth="1"/>
    <col min="7939" max="7939" width="52.5703125" bestFit="1" customWidth="1"/>
    <col min="7940" max="7940" width="55.7109375" bestFit="1" customWidth="1"/>
    <col min="7941" max="7941" width="55.28515625" bestFit="1" customWidth="1"/>
    <col min="7942" max="7942" width="58.42578125" bestFit="1" customWidth="1"/>
    <col min="7943" max="7943" width="20.140625" bestFit="1" customWidth="1"/>
    <col min="7944" max="7944" width="23.28515625" bestFit="1" customWidth="1"/>
    <col min="7945" max="7945" width="50.140625" bestFit="1" customWidth="1"/>
    <col min="7946" max="7946" width="53.28515625" bestFit="1" customWidth="1"/>
    <col min="7947" max="7947" width="47.42578125" bestFit="1" customWidth="1"/>
    <col min="7948" max="7948" width="50.7109375" bestFit="1" customWidth="1"/>
    <col min="7949" max="7949" width="18.42578125" bestFit="1" customWidth="1"/>
    <col min="7950" max="7950" width="21.7109375" bestFit="1" customWidth="1"/>
    <col min="7951" max="7951" width="10.140625" bestFit="1" customWidth="1"/>
    <col min="7952" max="7952" width="13.28515625" bestFit="1" customWidth="1"/>
    <col min="7953" max="7953" width="21.85546875" bestFit="1" customWidth="1"/>
    <col min="7954" max="7954" width="25" bestFit="1" customWidth="1"/>
    <col min="7955" max="7955" width="16.7109375" bestFit="1" customWidth="1"/>
    <col min="7956" max="7956" width="19.85546875" bestFit="1" customWidth="1"/>
    <col min="7957" max="7957" width="33.140625" bestFit="1" customWidth="1"/>
    <col min="7958" max="7958" width="36.28515625" bestFit="1" customWidth="1"/>
    <col min="7959" max="7959" width="55.5703125" bestFit="1" customWidth="1"/>
    <col min="7960" max="7960" width="58.85546875" bestFit="1" customWidth="1"/>
    <col min="7961" max="7961" width="15.42578125" bestFit="1" customWidth="1"/>
    <col min="7962" max="7962" width="18.5703125" bestFit="1" customWidth="1"/>
    <col min="7963" max="7963" width="30.140625" bestFit="1" customWidth="1"/>
    <col min="7964" max="7964" width="33.28515625" bestFit="1" customWidth="1"/>
    <col min="7965" max="7965" width="51.140625" bestFit="1" customWidth="1"/>
    <col min="7966" max="7966" width="54.28515625" bestFit="1" customWidth="1"/>
    <col min="7967" max="7967" width="42.42578125" bestFit="1" customWidth="1"/>
    <col min="7968" max="7968" width="45.5703125" bestFit="1" customWidth="1"/>
    <col min="7969" max="7969" width="41" bestFit="1" customWidth="1"/>
    <col min="7970" max="7970" width="44.140625" bestFit="1" customWidth="1"/>
    <col min="7971" max="7971" width="31.28515625" bestFit="1" customWidth="1"/>
    <col min="7972" max="7972" width="34.5703125" bestFit="1" customWidth="1"/>
    <col min="7973" max="7973" width="25.5703125" bestFit="1" customWidth="1"/>
    <col min="7974" max="7974" width="28.7109375" bestFit="1" customWidth="1"/>
    <col min="7975" max="7975" width="45.140625" bestFit="1" customWidth="1"/>
    <col min="7976" max="7976" width="48.28515625" bestFit="1" customWidth="1"/>
    <col min="7977" max="7977" width="61.140625" bestFit="1" customWidth="1"/>
    <col min="7978" max="7978" width="64.28515625" bestFit="1" customWidth="1"/>
    <col min="7979" max="7979" width="44.85546875" bestFit="1" customWidth="1"/>
    <col min="7980" max="7980" width="48" bestFit="1" customWidth="1"/>
    <col min="7981" max="7981" width="42.42578125" bestFit="1" customWidth="1"/>
    <col min="7982" max="7982" width="45.5703125" bestFit="1" customWidth="1"/>
    <col min="7983" max="7983" width="59.85546875" bestFit="1" customWidth="1"/>
    <col min="7984" max="7984" width="63.140625" bestFit="1" customWidth="1"/>
    <col min="7985" max="7985" width="45.42578125" bestFit="1" customWidth="1"/>
    <col min="7986" max="7986" width="48.5703125" bestFit="1" customWidth="1"/>
    <col min="7987" max="7987" width="32" bestFit="1" customWidth="1"/>
    <col min="7988" max="7988" width="35.140625" bestFit="1" customWidth="1"/>
    <col min="7989" max="7989" width="47.28515625" bestFit="1" customWidth="1"/>
    <col min="7990" max="7990" width="50.5703125" bestFit="1" customWidth="1"/>
    <col min="7991" max="7991" width="34.5703125" bestFit="1" customWidth="1"/>
    <col min="7992" max="7992" width="37.7109375" bestFit="1" customWidth="1"/>
    <col min="7993" max="7993" width="46.140625" bestFit="1" customWidth="1"/>
    <col min="7994" max="7994" width="49.28515625" bestFit="1" customWidth="1"/>
    <col min="7995" max="7995" width="40.140625" bestFit="1" customWidth="1"/>
    <col min="7996" max="7996" width="43.28515625" bestFit="1" customWidth="1"/>
    <col min="7997" max="7997" width="13.5703125" bestFit="1" customWidth="1"/>
    <col min="7998" max="7998" width="16.7109375" bestFit="1" customWidth="1"/>
    <col min="7999" max="7999" width="19.85546875" bestFit="1" customWidth="1"/>
    <col min="8000" max="8000" width="23" bestFit="1" customWidth="1"/>
    <col min="8001" max="8001" width="29" bestFit="1" customWidth="1"/>
    <col min="8002" max="8002" width="32.140625" bestFit="1" customWidth="1"/>
    <col min="8003" max="8003" width="24.140625" bestFit="1" customWidth="1"/>
    <col min="8004" max="8004" width="27.28515625" bestFit="1" customWidth="1"/>
    <col min="8005" max="8005" width="40.7109375" bestFit="1" customWidth="1"/>
    <col min="8006" max="8006" width="43.85546875" bestFit="1" customWidth="1"/>
    <col min="8007" max="8007" width="55" bestFit="1" customWidth="1"/>
    <col min="8008" max="8008" width="58.140625" bestFit="1" customWidth="1"/>
    <col min="8009" max="8009" width="55.42578125" bestFit="1" customWidth="1"/>
    <col min="8010" max="8010" width="58.7109375" bestFit="1" customWidth="1"/>
    <col min="8011" max="8011" width="53.7109375" bestFit="1" customWidth="1"/>
    <col min="8012" max="8012" width="56.85546875" bestFit="1" customWidth="1"/>
    <col min="8013" max="8013" width="36.7109375" bestFit="1" customWidth="1"/>
    <col min="8014" max="8014" width="39.85546875" bestFit="1" customWidth="1"/>
    <col min="8015" max="8015" width="34.5703125" bestFit="1" customWidth="1"/>
    <col min="8016" max="8016" width="37.7109375" bestFit="1" customWidth="1"/>
    <col min="8017" max="8017" width="17.7109375" bestFit="1" customWidth="1"/>
    <col min="8018" max="8018" width="20.85546875" bestFit="1" customWidth="1"/>
    <col min="8019" max="8019" width="44.5703125" bestFit="1" customWidth="1"/>
    <col min="8020" max="8020" width="47.7109375" bestFit="1" customWidth="1"/>
    <col min="8021" max="8021" width="20.28515625" bestFit="1" customWidth="1"/>
    <col min="8022" max="8022" width="23.42578125" bestFit="1" customWidth="1"/>
    <col min="8023" max="8023" width="39.28515625" bestFit="1" customWidth="1"/>
    <col min="8024" max="8024" width="42.5703125" bestFit="1" customWidth="1"/>
    <col min="8025" max="8025" width="17.7109375" bestFit="1" customWidth="1"/>
    <col min="8026" max="8026" width="20.85546875" bestFit="1" customWidth="1"/>
    <col min="8027" max="8027" width="48.28515625" bestFit="1" customWidth="1"/>
    <col min="8028" max="8028" width="51.42578125" bestFit="1" customWidth="1"/>
    <col min="8029" max="8029" width="48.140625" bestFit="1" customWidth="1"/>
    <col min="8030" max="8030" width="51.28515625" bestFit="1" customWidth="1"/>
    <col min="8031" max="8031" width="18.42578125" bestFit="1" customWidth="1"/>
    <col min="8032" max="8032" width="21.7109375" bestFit="1" customWidth="1"/>
    <col min="8033" max="8033" width="36.7109375" bestFit="1" customWidth="1"/>
    <col min="8034" max="8034" width="39.85546875" bestFit="1" customWidth="1"/>
    <col min="8035" max="8035" width="60.140625" bestFit="1" customWidth="1"/>
    <col min="8036" max="8036" width="63.42578125" bestFit="1" customWidth="1"/>
    <col min="8037" max="8037" width="14.28515625" bestFit="1" customWidth="1"/>
    <col min="8038" max="8038" width="17.5703125" bestFit="1" customWidth="1"/>
    <col min="8039" max="8039" width="53.140625" bestFit="1" customWidth="1"/>
    <col min="8040" max="8040" width="56.28515625" bestFit="1" customWidth="1"/>
    <col min="8041" max="8041" width="25" bestFit="1" customWidth="1"/>
    <col min="8042" max="8042" width="28.140625" bestFit="1" customWidth="1"/>
    <col min="8043" max="8043" width="17.140625" bestFit="1" customWidth="1"/>
    <col min="8044" max="8044" width="20.28515625" bestFit="1" customWidth="1"/>
    <col min="8045" max="8045" width="12.85546875" bestFit="1" customWidth="1"/>
    <col min="8046" max="8046" width="16" bestFit="1" customWidth="1"/>
    <col min="8047" max="8047" width="58.5703125" bestFit="1" customWidth="1"/>
    <col min="8048" max="8048" width="61.7109375" bestFit="1" customWidth="1"/>
    <col min="8049" max="8049" width="33.140625" bestFit="1" customWidth="1"/>
    <col min="8050" max="8050" width="36.28515625" bestFit="1" customWidth="1"/>
    <col min="8051" max="8051" width="12.42578125" bestFit="1" customWidth="1"/>
    <col min="8052" max="8052" width="15.5703125" bestFit="1" customWidth="1"/>
    <col min="8053" max="8053" width="45.7109375" bestFit="1" customWidth="1"/>
    <col min="8054" max="8054" width="48.85546875" bestFit="1" customWidth="1"/>
    <col min="8055" max="8055" width="14.140625" bestFit="1" customWidth="1"/>
    <col min="8056" max="8056" width="17.42578125" bestFit="1" customWidth="1"/>
    <col min="8057" max="8057" width="12" bestFit="1" customWidth="1"/>
    <col min="8058" max="8058" width="15.140625" bestFit="1" customWidth="1"/>
    <col min="8059" max="8059" width="37.85546875" bestFit="1" customWidth="1"/>
    <col min="8060" max="8060" width="41" bestFit="1" customWidth="1"/>
    <col min="8061" max="8061" width="35.7109375" bestFit="1" customWidth="1"/>
    <col min="8062" max="8062" width="38.85546875" bestFit="1" customWidth="1"/>
    <col min="8063" max="8063" width="25" bestFit="1" customWidth="1"/>
    <col min="8064" max="8064" width="28.140625" bestFit="1" customWidth="1"/>
    <col min="8065" max="8065" width="30.42578125" bestFit="1" customWidth="1"/>
    <col min="8066" max="8066" width="33.5703125" bestFit="1" customWidth="1"/>
    <col min="8067" max="8067" width="13.5703125" bestFit="1" customWidth="1"/>
    <col min="8068" max="8068" width="16.7109375" bestFit="1" customWidth="1"/>
    <col min="8069" max="8069" width="42.7109375" bestFit="1" customWidth="1"/>
    <col min="8070" max="8070" width="45.85546875" bestFit="1" customWidth="1"/>
    <col min="8071" max="8071" width="17.85546875" bestFit="1" customWidth="1"/>
    <col min="8072" max="8072" width="21" bestFit="1" customWidth="1"/>
    <col min="8073" max="8073" width="19.28515625" bestFit="1" customWidth="1"/>
    <col min="8074" max="8074" width="22.42578125" bestFit="1" customWidth="1"/>
    <col min="8075" max="8075" width="26" bestFit="1" customWidth="1"/>
    <col min="8076" max="8076" width="29.140625" bestFit="1" customWidth="1"/>
    <col min="8077" max="8077" width="22.28515625" bestFit="1" customWidth="1"/>
    <col min="8078" max="8078" width="25.5703125" bestFit="1" customWidth="1"/>
    <col min="8079" max="8079" width="55.5703125" bestFit="1" customWidth="1"/>
    <col min="8080" max="8080" width="58.85546875" bestFit="1" customWidth="1"/>
    <col min="8081" max="8081" width="29.7109375" bestFit="1" customWidth="1"/>
    <col min="8082" max="8082" width="32.85546875" bestFit="1" customWidth="1"/>
    <col min="8083" max="8083" width="42.7109375" bestFit="1" customWidth="1"/>
    <col min="8084" max="8084" width="45.85546875" bestFit="1" customWidth="1"/>
    <col min="8085" max="8085" width="18" bestFit="1" customWidth="1"/>
    <col min="8086" max="8086" width="21.140625" bestFit="1" customWidth="1"/>
    <col min="8087" max="8087" width="25.140625" bestFit="1" customWidth="1"/>
    <col min="8088" max="8088" width="28.28515625" bestFit="1" customWidth="1"/>
    <col min="8089" max="8089" width="36.42578125" bestFit="1" customWidth="1"/>
    <col min="8090" max="8090" width="39.5703125" bestFit="1" customWidth="1"/>
    <col min="8091" max="8091" width="52.42578125" bestFit="1" customWidth="1"/>
    <col min="8092" max="8092" width="55.5703125" bestFit="1" customWidth="1"/>
    <col min="8093" max="8093" width="16.42578125" bestFit="1" customWidth="1"/>
    <col min="8094" max="8094" width="19.5703125" bestFit="1" customWidth="1"/>
    <col min="8095" max="8095" width="50" bestFit="1" customWidth="1"/>
    <col min="8096" max="8096" width="53.140625" bestFit="1" customWidth="1"/>
    <col min="8097" max="8097" width="20.42578125" bestFit="1" customWidth="1"/>
    <col min="8098" max="8098" width="23.5703125" bestFit="1" customWidth="1"/>
    <col min="8099" max="8099" width="51.28515625" bestFit="1" customWidth="1"/>
    <col min="8100" max="8100" width="54.5703125" bestFit="1" customWidth="1"/>
    <col min="8101" max="8101" width="31.85546875" bestFit="1" customWidth="1"/>
    <col min="8102" max="8102" width="35" bestFit="1" customWidth="1"/>
    <col min="8103" max="8103" width="14" bestFit="1" customWidth="1"/>
    <col min="8104" max="8104" width="17.28515625" bestFit="1" customWidth="1"/>
    <col min="8105" max="8105" width="59" bestFit="1" customWidth="1"/>
    <col min="8106" max="8106" width="62.140625" bestFit="1" customWidth="1"/>
    <col min="8107" max="8107" width="31.140625" bestFit="1" customWidth="1"/>
    <col min="8108" max="8108" width="34.42578125" bestFit="1" customWidth="1"/>
    <col min="8109" max="8109" width="51.5703125" bestFit="1" customWidth="1"/>
    <col min="8110" max="8110" width="54.85546875" bestFit="1" customWidth="1"/>
    <col min="8111" max="8111" width="46.42578125" bestFit="1" customWidth="1"/>
    <col min="8112" max="8112" width="49.5703125" bestFit="1" customWidth="1"/>
    <col min="8113" max="8113" width="14" bestFit="1" customWidth="1"/>
    <col min="8114" max="8114" width="17.28515625" bestFit="1" customWidth="1"/>
    <col min="8115" max="8115" width="66" bestFit="1" customWidth="1"/>
    <col min="8116" max="8116" width="69.140625" bestFit="1" customWidth="1"/>
    <col min="8117" max="8117" width="54.28515625" bestFit="1" customWidth="1"/>
    <col min="8118" max="8118" width="57.42578125" bestFit="1" customWidth="1"/>
    <col min="8119" max="8119" width="50.28515625" bestFit="1" customWidth="1"/>
    <col min="8120" max="8120" width="53.42578125" bestFit="1" customWidth="1"/>
    <col min="8121" max="8121" width="56.5703125" bestFit="1" customWidth="1"/>
    <col min="8122" max="8122" width="59.7109375" bestFit="1" customWidth="1"/>
    <col min="8123" max="8123" width="21.7109375" bestFit="1" customWidth="1"/>
    <col min="8124" max="8124" width="24.85546875" bestFit="1" customWidth="1"/>
    <col min="8125" max="8125" width="62.42578125" bestFit="1" customWidth="1"/>
    <col min="8126" max="8126" width="65.5703125" bestFit="1" customWidth="1"/>
    <col min="8127" max="8127" width="48.28515625" bestFit="1" customWidth="1"/>
    <col min="8128" max="8128" width="51.42578125" bestFit="1" customWidth="1"/>
    <col min="8129" max="8129" width="14" bestFit="1" customWidth="1"/>
    <col min="8130" max="8130" width="17.28515625" bestFit="1" customWidth="1"/>
    <col min="8131" max="8131" width="36.5703125" bestFit="1" customWidth="1"/>
    <col min="8132" max="8132" width="39.7109375" bestFit="1" customWidth="1"/>
    <col min="8133" max="8133" width="47.5703125" bestFit="1" customWidth="1"/>
    <col min="8134" max="8134" width="50.85546875" bestFit="1" customWidth="1"/>
    <col min="8135" max="8135" width="24.85546875" bestFit="1" customWidth="1"/>
    <col min="8136" max="8136" width="28" bestFit="1" customWidth="1"/>
    <col min="8137" max="8137" width="19.28515625" bestFit="1" customWidth="1"/>
    <col min="8138" max="8138" width="22.42578125" bestFit="1" customWidth="1"/>
    <col min="8139" max="8139" width="20.5703125" bestFit="1" customWidth="1"/>
    <col min="8140" max="8140" width="23.7109375" bestFit="1" customWidth="1"/>
    <col min="8141" max="8141" width="52.7109375" bestFit="1" customWidth="1"/>
    <col min="8142" max="8142" width="55.85546875" bestFit="1" customWidth="1"/>
    <col min="8143" max="8143" width="57.28515625" bestFit="1" customWidth="1"/>
    <col min="8144" max="8144" width="60.42578125" bestFit="1" customWidth="1"/>
    <col min="8145" max="8145" width="52.85546875" bestFit="1" customWidth="1"/>
    <col min="8146" max="8146" width="56" bestFit="1" customWidth="1"/>
    <col min="8147" max="8147" width="22.42578125" bestFit="1" customWidth="1"/>
    <col min="8148" max="8148" width="25.7109375" bestFit="1" customWidth="1"/>
    <col min="8149" max="8149" width="37.28515625" bestFit="1" customWidth="1"/>
    <col min="8150" max="8150" width="40.42578125" bestFit="1" customWidth="1"/>
    <col min="8151" max="8151" width="54.140625" bestFit="1" customWidth="1"/>
    <col min="8152" max="8152" width="57.28515625" bestFit="1" customWidth="1"/>
    <col min="8153" max="8153" width="18.28515625" bestFit="1" customWidth="1"/>
    <col min="8154" max="8154" width="21.5703125" bestFit="1" customWidth="1"/>
    <col min="8155" max="8155" width="41.42578125" bestFit="1" customWidth="1"/>
    <col min="8156" max="8156" width="44.5703125" bestFit="1" customWidth="1"/>
    <col min="8157" max="8157" width="61.5703125" bestFit="1" customWidth="1"/>
    <col min="8158" max="8158" width="64.7109375" bestFit="1" customWidth="1"/>
    <col min="8159" max="8159" width="51.85546875" bestFit="1" customWidth="1"/>
    <col min="8160" max="8160" width="55.140625" bestFit="1" customWidth="1"/>
    <col min="8161" max="8161" width="45.5703125" bestFit="1" customWidth="1"/>
    <col min="8162" max="8162" width="48.7109375" bestFit="1" customWidth="1"/>
    <col min="8163" max="8163" width="64.42578125" bestFit="1" customWidth="1"/>
    <col min="8164" max="8164" width="67.5703125" bestFit="1" customWidth="1"/>
    <col min="8165" max="8165" width="26.140625" bestFit="1" customWidth="1"/>
    <col min="8166" max="8166" width="29.28515625" bestFit="1" customWidth="1"/>
    <col min="8167" max="8167" width="21" bestFit="1" customWidth="1"/>
    <col min="8168" max="8168" width="24.140625" bestFit="1" customWidth="1"/>
    <col min="8169" max="8169" width="19.140625" bestFit="1" customWidth="1"/>
    <col min="8170" max="8170" width="22.28515625" bestFit="1" customWidth="1"/>
    <col min="8171" max="8171" width="24.28515625" bestFit="1" customWidth="1"/>
    <col min="8172" max="8172" width="27.42578125" bestFit="1" customWidth="1"/>
    <col min="8173" max="8173" width="19.85546875" bestFit="1" customWidth="1"/>
    <col min="8174" max="8174" width="23" bestFit="1" customWidth="1"/>
    <col min="8175" max="8175" width="36" bestFit="1" customWidth="1"/>
    <col min="8176" max="8176" width="39.140625" bestFit="1" customWidth="1"/>
    <col min="8177" max="8177" width="30.42578125" bestFit="1" customWidth="1"/>
    <col min="8178" max="8178" width="33.5703125" bestFit="1" customWidth="1"/>
    <col min="8179" max="8179" width="22.5703125" bestFit="1" customWidth="1"/>
    <col min="8180" max="8180" width="25.85546875" bestFit="1" customWidth="1"/>
    <col min="8181" max="8181" width="41.140625" bestFit="1" customWidth="1"/>
    <col min="8182" max="8182" width="44.28515625" bestFit="1" customWidth="1"/>
    <col min="8183" max="8183" width="59.5703125" bestFit="1" customWidth="1"/>
    <col min="8184" max="8184" width="62.85546875" bestFit="1" customWidth="1"/>
    <col min="8185" max="8185" width="55.5703125" bestFit="1" customWidth="1"/>
    <col min="8186" max="8186" width="58.85546875" bestFit="1" customWidth="1"/>
    <col min="8187" max="8187" width="23.42578125" bestFit="1" customWidth="1"/>
    <col min="8188" max="8188" width="26.5703125" bestFit="1" customWidth="1"/>
    <col min="8189" max="8189" width="40.140625" bestFit="1" customWidth="1"/>
    <col min="8190" max="8190" width="43.28515625" bestFit="1" customWidth="1"/>
    <col min="8191" max="8191" width="47.7109375" bestFit="1" customWidth="1"/>
    <col min="8192" max="8192" width="51" bestFit="1" customWidth="1"/>
    <col min="8193" max="8193" width="50.140625" bestFit="1" customWidth="1"/>
    <col min="8194" max="8194" width="53.28515625" bestFit="1" customWidth="1"/>
    <col min="8195" max="8195" width="18.140625" bestFit="1" customWidth="1"/>
    <col min="8196" max="8196" width="21.42578125" bestFit="1" customWidth="1"/>
    <col min="8197" max="8197" width="46" bestFit="1" customWidth="1"/>
    <col min="8198" max="8198" width="49.140625" bestFit="1" customWidth="1"/>
    <col min="8199" max="8199" width="12.42578125" bestFit="1" customWidth="1"/>
    <col min="8200" max="8200" width="15.5703125" bestFit="1" customWidth="1"/>
    <col min="8201" max="8201" width="56.7109375" bestFit="1" customWidth="1"/>
    <col min="8202" max="8202" width="59.85546875" bestFit="1" customWidth="1"/>
    <col min="8203" max="8203" width="38.5703125" bestFit="1" customWidth="1"/>
    <col min="8204" max="8204" width="41.7109375" bestFit="1" customWidth="1"/>
    <col min="8205" max="8205" width="55" bestFit="1" customWidth="1"/>
    <col min="8206" max="8206" width="58.140625" bestFit="1" customWidth="1"/>
    <col min="8207" max="8207" width="31.5703125" bestFit="1" customWidth="1"/>
    <col min="8208" max="8208" width="34.7109375" bestFit="1" customWidth="1"/>
    <col min="8209" max="8209" width="14.7109375" bestFit="1" customWidth="1"/>
    <col min="8210" max="8210" width="18" bestFit="1" customWidth="1"/>
    <col min="8211" max="8211" width="12.85546875" bestFit="1" customWidth="1"/>
    <col min="8212" max="8212" width="16" bestFit="1" customWidth="1"/>
    <col min="8213" max="8213" width="49" bestFit="1" customWidth="1"/>
    <col min="8214" max="8214" width="52.140625" bestFit="1" customWidth="1"/>
    <col min="8215" max="8215" width="58.7109375" bestFit="1" customWidth="1"/>
    <col min="8216" max="8216" width="61.85546875" bestFit="1" customWidth="1"/>
    <col min="8217" max="8217" width="11.5703125" bestFit="1" customWidth="1"/>
    <col min="8218" max="8218" width="14.7109375" bestFit="1" customWidth="1"/>
    <col min="8219" max="8219" width="11.28515625" bestFit="1" customWidth="1"/>
  </cols>
  <sheetData>
    <row r="2" spans="1:6" x14ac:dyDescent="0.25">
      <c r="A2" s="10" t="s">
        <v>8223</v>
      </c>
      <c r="B2" t="s">
        <v>8364</v>
      </c>
    </row>
    <row r="4" spans="1:6" x14ac:dyDescent="0.25">
      <c r="A4" s="10" t="s">
        <v>8365</v>
      </c>
      <c r="B4" s="10" t="s">
        <v>8360</v>
      </c>
    </row>
    <row r="5" spans="1:6" x14ac:dyDescent="0.25">
      <c r="A5" s="10" t="s">
        <v>8362</v>
      </c>
      <c r="B5" t="s">
        <v>8219</v>
      </c>
      <c r="C5" t="s">
        <v>8222</v>
      </c>
      <c r="D5" t="s">
        <v>8221</v>
      </c>
      <c r="E5" t="s">
        <v>8220</v>
      </c>
      <c r="F5" t="s">
        <v>8361</v>
      </c>
    </row>
    <row r="6" spans="1:6" x14ac:dyDescent="0.25">
      <c r="A6" s="12" t="s">
        <v>8310</v>
      </c>
      <c r="B6" s="14">
        <v>300</v>
      </c>
      <c r="C6" s="14"/>
      <c r="D6" s="14">
        <v>180</v>
      </c>
      <c r="E6" s="14">
        <v>40</v>
      </c>
      <c r="F6" s="14">
        <v>520</v>
      </c>
    </row>
    <row r="7" spans="1:6" x14ac:dyDescent="0.25">
      <c r="A7" s="12" t="s">
        <v>8336</v>
      </c>
      <c r="B7" s="14">
        <v>34</v>
      </c>
      <c r="C7" s="14">
        <v>6</v>
      </c>
      <c r="D7" s="14">
        <v>140</v>
      </c>
      <c r="E7" s="14">
        <v>20</v>
      </c>
      <c r="F7" s="14">
        <v>200</v>
      </c>
    </row>
    <row r="8" spans="1:6" x14ac:dyDescent="0.25">
      <c r="A8" s="12" t="s">
        <v>8333</v>
      </c>
      <c r="B8" s="14">
        <v>80</v>
      </c>
      <c r="C8" s="14"/>
      <c r="D8" s="14">
        <v>140</v>
      </c>
      <c r="E8" s="14"/>
      <c r="F8" s="14">
        <v>220</v>
      </c>
    </row>
    <row r="9" spans="1:6" x14ac:dyDescent="0.25">
      <c r="A9" s="12" t="s">
        <v>8331</v>
      </c>
      <c r="B9" s="14"/>
      <c r="C9" s="14"/>
      <c r="D9" s="14"/>
      <c r="E9" s="14">
        <v>24</v>
      </c>
      <c r="F9" s="14">
        <v>24</v>
      </c>
    </row>
    <row r="10" spans="1:6" x14ac:dyDescent="0.25">
      <c r="A10" s="12" t="s">
        <v>8325</v>
      </c>
      <c r="B10" s="14">
        <v>540</v>
      </c>
      <c r="C10" s="14">
        <v>20</v>
      </c>
      <c r="D10" s="14">
        <v>120</v>
      </c>
      <c r="E10" s="14">
        <v>20</v>
      </c>
      <c r="F10" s="14">
        <v>700</v>
      </c>
    </row>
    <row r="11" spans="1:6" x14ac:dyDescent="0.25">
      <c r="A11" s="12" t="s">
        <v>8338</v>
      </c>
      <c r="B11" s="14">
        <v>103</v>
      </c>
      <c r="C11" s="14"/>
      <c r="D11" s="14">
        <v>117</v>
      </c>
      <c r="E11" s="14"/>
      <c r="F11" s="14">
        <v>220</v>
      </c>
    </row>
    <row r="12" spans="1:6" x14ac:dyDescent="0.25">
      <c r="A12" s="12" t="s">
        <v>8322</v>
      </c>
      <c r="B12" s="14">
        <v>80</v>
      </c>
      <c r="C12" s="14"/>
      <c r="D12" s="14">
        <v>127</v>
      </c>
      <c r="E12" s="14">
        <v>30</v>
      </c>
      <c r="F12" s="14">
        <v>237</v>
      </c>
    </row>
    <row r="13" spans="1:6" x14ac:dyDescent="0.25">
      <c r="A13" s="12" t="s">
        <v>8319</v>
      </c>
      <c r="B13" s="14">
        <v>209</v>
      </c>
      <c r="C13" s="14"/>
      <c r="D13" s="14">
        <v>213</v>
      </c>
      <c r="E13" s="14">
        <v>178</v>
      </c>
      <c r="F13" s="14">
        <v>600</v>
      </c>
    </row>
    <row r="14" spans="1:6" x14ac:dyDescent="0.25">
      <c r="A14" s="12" t="s">
        <v>8317</v>
      </c>
      <c r="B14" s="14">
        <v>839</v>
      </c>
      <c r="C14" s="14">
        <v>24</v>
      </c>
      <c r="D14" s="14">
        <v>493</v>
      </c>
      <c r="E14" s="14">
        <v>37</v>
      </c>
      <c r="F14" s="14">
        <v>1393</v>
      </c>
    </row>
    <row r="15" spans="1:6" x14ac:dyDescent="0.25">
      <c r="A15" s="12" t="s">
        <v>8361</v>
      </c>
      <c r="B15" s="14">
        <v>2185</v>
      </c>
      <c r="C15" s="14">
        <v>50</v>
      </c>
      <c r="D15" s="14">
        <v>1530</v>
      </c>
      <c r="E15" s="14">
        <v>349</v>
      </c>
      <c r="F15" s="14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B439D-98A0-41FA-B1A8-586B378B740A}">
  <sheetPr codeName="Sheet3"/>
  <dimension ref="A1:F47"/>
  <sheetViews>
    <sheetView zoomScale="80" zoomScaleNormal="80" workbookViewId="0">
      <selection activeCell="W34" sqref="W34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5.28515625" customWidth="1"/>
    <col min="6" max="6" width="13.5703125" customWidth="1"/>
  </cols>
  <sheetData>
    <row r="1" spans="1:6" x14ac:dyDescent="0.25">
      <c r="A1" s="10" t="s">
        <v>8223</v>
      </c>
      <c r="B1" t="s">
        <v>8364</v>
      </c>
    </row>
    <row r="2" spans="1:6" x14ac:dyDescent="0.25">
      <c r="A2" s="10" t="s">
        <v>8308</v>
      </c>
      <c r="B2" t="s">
        <v>8364</v>
      </c>
    </row>
    <row r="4" spans="1:6" x14ac:dyDescent="0.25">
      <c r="A4" s="10" t="s">
        <v>8365</v>
      </c>
      <c r="B4" s="10" t="s">
        <v>8360</v>
      </c>
    </row>
    <row r="5" spans="1:6" x14ac:dyDescent="0.25">
      <c r="A5" s="10" t="s">
        <v>8362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25">
      <c r="A6" s="12" t="s">
        <v>8316</v>
      </c>
      <c r="B6" s="14"/>
      <c r="C6" s="14">
        <v>100</v>
      </c>
      <c r="D6" s="14"/>
      <c r="E6" s="14"/>
      <c r="F6" s="14">
        <v>100</v>
      </c>
    </row>
    <row r="7" spans="1:6" x14ac:dyDescent="0.25">
      <c r="A7" s="12" t="s">
        <v>8344</v>
      </c>
      <c r="B7" s="14"/>
      <c r="C7" s="14"/>
      <c r="D7" s="14">
        <v>20</v>
      </c>
      <c r="E7" s="14"/>
      <c r="F7" s="14">
        <v>20</v>
      </c>
    </row>
    <row r="8" spans="1:6" x14ac:dyDescent="0.25">
      <c r="A8" s="12" t="s">
        <v>8332</v>
      </c>
      <c r="B8" s="14"/>
      <c r="C8" s="14"/>
      <c r="D8" s="14">
        <v>24</v>
      </c>
      <c r="E8" s="14"/>
      <c r="F8" s="14">
        <v>24</v>
      </c>
    </row>
    <row r="9" spans="1:6" x14ac:dyDescent="0.25">
      <c r="A9" s="12" t="s">
        <v>8358</v>
      </c>
      <c r="B9" s="14"/>
      <c r="C9" s="14">
        <v>40</v>
      </c>
      <c r="D9" s="14"/>
      <c r="E9" s="14"/>
      <c r="F9" s="14">
        <v>40</v>
      </c>
    </row>
    <row r="10" spans="1:6" x14ac:dyDescent="0.25">
      <c r="A10" s="12" t="s">
        <v>8354</v>
      </c>
      <c r="B10" s="14">
        <v>40</v>
      </c>
      <c r="C10" s="14"/>
      <c r="D10" s="14"/>
      <c r="E10" s="14"/>
      <c r="F10" s="14">
        <v>40</v>
      </c>
    </row>
    <row r="11" spans="1:6" x14ac:dyDescent="0.25">
      <c r="A11" s="12" t="s">
        <v>8315</v>
      </c>
      <c r="B11" s="14">
        <v>180</v>
      </c>
      <c r="C11" s="14"/>
      <c r="D11" s="14"/>
      <c r="E11" s="14"/>
      <c r="F11" s="14">
        <v>180</v>
      </c>
    </row>
    <row r="12" spans="1:6" x14ac:dyDescent="0.25">
      <c r="A12" s="12" t="s">
        <v>8314</v>
      </c>
      <c r="B12" s="14"/>
      <c r="C12" s="14">
        <v>80</v>
      </c>
      <c r="D12" s="14"/>
      <c r="E12" s="14"/>
      <c r="F12" s="14">
        <v>80</v>
      </c>
    </row>
    <row r="13" spans="1:6" x14ac:dyDescent="0.25">
      <c r="A13" s="12" t="s">
        <v>8330</v>
      </c>
      <c r="B13" s="14">
        <v>40</v>
      </c>
      <c r="C13" s="14"/>
      <c r="D13" s="14"/>
      <c r="E13" s="14"/>
      <c r="F13" s="14">
        <v>40</v>
      </c>
    </row>
    <row r="14" spans="1:6" x14ac:dyDescent="0.25">
      <c r="A14" s="12" t="s">
        <v>8347</v>
      </c>
      <c r="B14" s="14"/>
      <c r="C14" s="14">
        <v>40</v>
      </c>
      <c r="D14" s="14"/>
      <c r="E14" s="14">
        <v>20</v>
      </c>
      <c r="F14" s="14">
        <v>60</v>
      </c>
    </row>
    <row r="15" spans="1:6" x14ac:dyDescent="0.25">
      <c r="A15" s="12" t="s">
        <v>8324</v>
      </c>
      <c r="B15" s="14"/>
      <c r="C15" s="14">
        <v>40</v>
      </c>
      <c r="D15" s="14"/>
      <c r="E15" s="14"/>
      <c r="F15" s="14">
        <v>40</v>
      </c>
    </row>
    <row r="16" spans="1:6" x14ac:dyDescent="0.25">
      <c r="A16" s="12" t="s">
        <v>8337</v>
      </c>
      <c r="B16" s="14"/>
      <c r="C16" s="14">
        <v>120</v>
      </c>
      <c r="D16" s="14">
        <v>20</v>
      </c>
      <c r="E16" s="14"/>
      <c r="F16" s="14">
        <v>140</v>
      </c>
    </row>
    <row r="17" spans="1:6" x14ac:dyDescent="0.25">
      <c r="A17" s="12" t="s">
        <v>8348</v>
      </c>
      <c r="B17" s="14"/>
      <c r="C17" s="14">
        <v>20</v>
      </c>
      <c r="D17" s="14"/>
      <c r="E17" s="14"/>
      <c r="F17" s="14">
        <v>20</v>
      </c>
    </row>
    <row r="18" spans="1:6" x14ac:dyDescent="0.25">
      <c r="A18" s="12" t="s">
        <v>8349</v>
      </c>
      <c r="B18" s="14">
        <v>140</v>
      </c>
      <c r="C18" s="14"/>
      <c r="D18" s="14"/>
      <c r="E18" s="14"/>
      <c r="F18" s="14">
        <v>140</v>
      </c>
    </row>
    <row r="19" spans="1:6" x14ac:dyDescent="0.25">
      <c r="A19" s="12" t="s">
        <v>8329</v>
      </c>
      <c r="B19" s="14">
        <v>140</v>
      </c>
      <c r="C19" s="14">
        <v>20</v>
      </c>
      <c r="D19" s="14"/>
      <c r="E19" s="14"/>
      <c r="F19" s="14">
        <v>160</v>
      </c>
    </row>
    <row r="20" spans="1:6" x14ac:dyDescent="0.25">
      <c r="A20" s="12" t="s">
        <v>8328</v>
      </c>
      <c r="B20" s="14"/>
      <c r="C20" s="14">
        <v>60</v>
      </c>
      <c r="D20" s="14"/>
      <c r="E20" s="14"/>
      <c r="F20" s="14">
        <v>60</v>
      </c>
    </row>
    <row r="21" spans="1:6" x14ac:dyDescent="0.25">
      <c r="A21" s="12" t="s">
        <v>8356</v>
      </c>
      <c r="B21" s="14">
        <v>9</v>
      </c>
      <c r="C21" s="14">
        <v>11</v>
      </c>
      <c r="D21" s="14"/>
      <c r="E21" s="14"/>
      <c r="F21" s="14">
        <v>20</v>
      </c>
    </row>
    <row r="22" spans="1:6" x14ac:dyDescent="0.25">
      <c r="A22" s="12" t="s">
        <v>8327</v>
      </c>
      <c r="B22" s="14">
        <v>20</v>
      </c>
      <c r="C22" s="14"/>
      <c r="D22" s="14"/>
      <c r="E22" s="14"/>
      <c r="F22" s="14">
        <v>20</v>
      </c>
    </row>
    <row r="23" spans="1:6" x14ac:dyDescent="0.25">
      <c r="A23" s="12" t="s">
        <v>8335</v>
      </c>
      <c r="B23" s="14"/>
      <c r="C23" s="14">
        <v>40</v>
      </c>
      <c r="D23" s="14"/>
      <c r="E23" s="14"/>
      <c r="F23" s="14">
        <v>40</v>
      </c>
    </row>
    <row r="24" spans="1:6" x14ac:dyDescent="0.25">
      <c r="A24" s="12" t="s">
        <v>8359</v>
      </c>
      <c r="B24" s="14">
        <v>60</v>
      </c>
      <c r="C24" s="14">
        <v>60</v>
      </c>
      <c r="D24" s="14">
        <v>20</v>
      </c>
      <c r="E24" s="14"/>
      <c r="F24" s="14">
        <v>140</v>
      </c>
    </row>
    <row r="25" spans="1:6" x14ac:dyDescent="0.25">
      <c r="A25" s="12" t="s">
        <v>8343</v>
      </c>
      <c r="B25" s="14"/>
      <c r="C25" s="14">
        <v>20</v>
      </c>
      <c r="D25" s="14"/>
      <c r="E25" s="14"/>
      <c r="F25" s="14">
        <v>20</v>
      </c>
    </row>
    <row r="26" spans="1:6" x14ac:dyDescent="0.25">
      <c r="A26" s="12" t="s">
        <v>8323</v>
      </c>
      <c r="B26" s="14">
        <v>60</v>
      </c>
      <c r="C26" s="14"/>
      <c r="D26" s="14"/>
      <c r="E26" s="14"/>
      <c r="F26" s="14">
        <v>60</v>
      </c>
    </row>
    <row r="27" spans="1:6" x14ac:dyDescent="0.25">
      <c r="A27" s="12" t="s">
        <v>8350</v>
      </c>
      <c r="B27" s="14"/>
      <c r="C27" s="14">
        <v>20</v>
      </c>
      <c r="D27" s="14"/>
      <c r="E27" s="14"/>
      <c r="F27" s="14">
        <v>20</v>
      </c>
    </row>
    <row r="28" spans="1:6" x14ac:dyDescent="0.25">
      <c r="A28" s="12" t="s">
        <v>8339</v>
      </c>
      <c r="B28" s="14">
        <v>103</v>
      </c>
      <c r="C28" s="14">
        <v>57</v>
      </c>
      <c r="D28" s="14"/>
      <c r="E28" s="14"/>
      <c r="F28" s="14">
        <v>160</v>
      </c>
    </row>
    <row r="29" spans="1:6" x14ac:dyDescent="0.25">
      <c r="A29" s="12" t="s">
        <v>8345</v>
      </c>
      <c r="B29" s="14"/>
      <c r="C29" s="14">
        <v>20</v>
      </c>
      <c r="D29" s="14"/>
      <c r="E29" s="14"/>
      <c r="F29" s="14">
        <v>20</v>
      </c>
    </row>
    <row r="30" spans="1:6" x14ac:dyDescent="0.25">
      <c r="A30" s="12" t="s">
        <v>8318</v>
      </c>
      <c r="B30" s="14">
        <v>694</v>
      </c>
      <c r="C30" s="14">
        <v>353</v>
      </c>
      <c r="D30" s="14"/>
      <c r="E30" s="14">
        <v>19</v>
      </c>
      <c r="F30" s="14">
        <v>1066</v>
      </c>
    </row>
    <row r="31" spans="1:6" x14ac:dyDescent="0.25">
      <c r="A31" s="12" t="s">
        <v>8346</v>
      </c>
      <c r="B31" s="14">
        <v>40</v>
      </c>
      <c r="C31" s="14"/>
      <c r="D31" s="14"/>
      <c r="E31" s="14"/>
      <c r="F31" s="14">
        <v>40</v>
      </c>
    </row>
    <row r="32" spans="1:6" x14ac:dyDescent="0.25">
      <c r="A32" s="12" t="s">
        <v>8342</v>
      </c>
      <c r="B32" s="14">
        <v>20</v>
      </c>
      <c r="C32" s="14"/>
      <c r="D32" s="14"/>
      <c r="E32" s="14"/>
      <c r="F32" s="14">
        <v>20</v>
      </c>
    </row>
    <row r="33" spans="1:6" x14ac:dyDescent="0.25">
      <c r="A33" s="12" t="s">
        <v>8353</v>
      </c>
      <c r="B33" s="14"/>
      <c r="C33" s="14">
        <v>20</v>
      </c>
      <c r="D33" s="14"/>
      <c r="E33" s="14"/>
      <c r="F33" s="14">
        <v>20</v>
      </c>
    </row>
    <row r="34" spans="1:6" x14ac:dyDescent="0.25">
      <c r="A34" s="12" t="s">
        <v>8326</v>
      </c>
      <c r="B34" s="14">
        <v>260</v>
      </c>
      <c r="C34" s="14"/>
      <c r="D34" s="14"/>
      <c r="E34" s="14"/>
      <c r="F34" s="14">
        <v>260</v>
      </c>
    </row>
    <row r="35" spans="1:6" x14ac:dyDescent="0.25">
      <c r="A35" s="12" t="s">
        <v>8313</v>
      </c>
      <c r="B35" s="14"/>
      <c r="C35" s="14"/>
      <c r="D35" s="14">
        <v>40</v>
      </c>
      <c r="E35" s="14"/>
      <c r="F35" s="14">
        <v>40</v>
      </c>
    </row>
    <row r="36" spans="1:6" x14ac:dyDescent="0.25">
      <c r="A36" s="12" t="s">
        <v>8312</v>
      </c>
      <c r="B36" s="14">
        <v>60</v>
      </c>
      <c r="C36" s="14"/>
      <c r="D36" s="14"/>
      <c r="E36" s="14"/>
      <c r="F36" s="14">
        <v>60</v>
      </c>
    </row>
    <row r="37" spans="1:6" x14ac:dyDescent="0.25">
      <c r="A37" s="12" t="s">
        <v>8352</v>
      </c>
      <c r="B37" s="14">
        <v>34</v>
      </c>
      <c r="C37" s="14"/>
      <c r="D37" s="14"/>
      <c r="E37" s="14">
        <v>6</v>
      </c>
      <c r="F37" s="14">
        <v>40</v>
      </c>
    </row>
    <row r="38" spans="1:6" x14ac:dyDescent="0.25">
      <c r="A38" s="12" t="s">
        <v>8355</v>
      </c>
      <c r="B38" s="14">
        <v>40</v>
      </c>
      <c r="C38" s="14">
        <v>2</v>
      </c>
      <c r="D38" s="14">
        <v>18</v>
      </c>
      <c r="E38" s="14"/>
      <c r="F38" s="14">
        <v>60</v>
      </c>
    </row>
    <row r="39" spans="1:6" x14ac:dyDescent="0.25">
      <c r="A39" s="12" t="s">
        <v>8357</v>
      </c>
      <c r="B39" s="14">
        <v>85</v>
      </c>
      <c r="C39" s="14">
        <v>80</v>
      </c>
      <c r="D39" s="14">
        <v>17</v>
      </c>
      <c r="E39" s="14">
        <v>5</v>
      </c>
      <c r="F39" s="14">
        <v>187</v>
      </c>
    </row>
    <row r="40" spans="1:6" x14ac:dyDescent="0.25">
      <c r="A40" s="12" t="s">
        <v>8351</v>
      </c>
      <c r="B40" s="14">
        <v>80</v>
      </c>
      <c r="C40" s="14"/>
      <c r="D40" s="14"/>
      <c r="E40" s="14"/>
      <c r="F40" s="14">
        <v>80</v>
      </c>
    </row>
    <row r="41" spans="1:6" x14ac:dyDescent="0.25">
      <c r="A41" s="12" t="s">
        <v>8311</v>
      </c>
      <c r="B41" s="14">
        <v>60</v>
      </c>
      <c r="C41" s="14"/>
      <c r="D41" s="14"/>
      <c r="E41" s="14"/>
      <c r="F41" s="14">
        <v>60</v>
      </c>
    </row>
    <row r="42" spans="1:6" x14ac:dyDescent="0.25">
      <c r="A42" s="12" t="s">
        <v>8341</v>
      </c>
      <c r="B42" s="14"/>
      <c r="C42" s="14">
        <v>47</v>
      </c>
      <c r="D42" s="14">
        <v>10</v>
      </c>
      <c r="E42" s="14"/>
      <c r="F42" s="14">
        <v>57</v>
      </c>
    </row>
    <row r="43" spans="1:6" x14ac:dyDescent="0.25">
      <c r="A43" s="12" t="s">
        <v>8334</v>
      </c>
      <c r="B43" s="14"/>
      <c r="C43" s="14">
        <v>100</v>
      </c>
      <c r="D43" s="14"/>
      <c r="E43" s="14"/>
      <c r="F43" s="14">
        <v>100</v>
      </c>
    </row>
    <row r="44" spans="1:6" x14ac:dyDescent="0.25">
      <c r="A44" s="12" t="s">
        <v>8321</v>
      </c>
      <c r="B44" s="14">
        <v>20</v>
      </c>
      <c r="C44" s="14">
        <v>120</v>
      </c>
      <c r="D44" s="14">
        <v>60</v>
      </c>
      <c r="E44" s="14"/>
      <c r="F44" s="14">
        <v>200</v>
      </c>
    </row>
    <row r="45" spans="1:6" x14ac:dyDescent="0.25">
      <c r="A45" s="12" t="s">
        <v>8320</v>
      </c>
      <c r="B45" s="14"/>
      <c r="C45" s="14">
        <v>60</v>
      </c>
      <c r="D45" s="14">
        <v>100</v>
      </c>
      <c r="E45" s="14"/>
      <c r="F45" s="14">
        <v>160</v>
      </c>
    </row>
    <row r="46" spans="1:6" x14ac:dyDescent="0.25">
      <c r="A46" s="12" t="s">
        <v>8340</v>
      </c>
      <c r="B46" s="14"/>
      <c r="C46" s="14"/>
      <c r="D46" s="14">
        <v>20</v>
      </c>
      <c r="E46" s="14"/>
      <c r="F46" s="14">
        <v>20</v>
      </c>
    </row>
    <row r="47" spans="1:6" x14ac:dyDescent="0.25">
      <c r="A47" s="12" t="s">
        <v>8361</v>
      </c>
      <c r="B47" s="14">
        <v>2185</v>
      </c>
      <c r="C47" s="14">
        <v>1530</v>
      </c>
      <c r="D47" s="14">
        <v>349</v>
      </c>
      <c r="E47" s="14">
        <v>50</v>
      </c>
      <c r="F47" s="14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B85B-5713-4F00-A910-AD52D457661B}">
  <sheetPr codeName="Sheet4"/>
  <dimension ref="A1:F18"/>
  <sheetViews>
    <sheetView zoomScale="80" zoomScaleNormal="80" workbookViewId="0">
      <selection activeCell="F25" sqref="F2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10" t="s">
        <v>8380</v>
      </c>
      <c r="B1" t="s">
        <v>8364</v>
      </c>
    </row>
    <row r="2" spans="1:6" x14ac:dyDescent="0.25">
      <c r="A2" s="10" t="s">
        <v>8308</v>
      </c>
      <c r="B2" t="s">
        <v>8364</v>
      </c>
    </row>
    <row r="4" spans="1:6" x14ac:dyDescent="0.25">
      <c r="A4" s="10" t="s">
        <v>8363</v>
      </c>
      <c r="B4" s="10" t="s">
        <v>8360</v>
      </c>
    </row>
    <row r="5" spans="1:6" x14ac:dyDescent="0.25">
      <c r="A5" s="10" t="s">
        <v>8362</v>
      </c>
      <c r="B5" t="s">
        <v>8219</v>
      </c>
      <c r="C5" t="s">
        <v>8221</v>
      </c>
      <c r="D5" t="s">
        <v>8220</v>
      </c>
      <c r="E5" t="s">
        <v>8222</v>
      </c>
      <c r="F5" t="s">
        <v>8361</v>
      </c>
    </row>
    <row r="6" spans="1:6" x14ac:dyDescent="0.25">
      <c r="A6" s="13" t="s">
        <v>8374</v>
      </c>
      <c r="B6" s="14">
        <v>182</v>
      </c>
      <c r="C6" s="14">
        <v>149</v>
      </c>
      <c r="D6" s="14">
        <v>34</v>
      </c>
      <c r="E6" s="14">
        <v>2</v>
      </c>
      <c r="F6" s="14">
        <v>367</v>
      </c>
    </row>
    <row r="7" spans="1:6" x14ac:dyDescent="0.25">
      <c r="A7" s="13" t="s">
        <v>8375</v>
      </c>
      <c r="B7" s="14">
        <v>202</v>
      </c>
      <c r="C7" s="14">
        <v>106</v>
      </c>
      <c r="D7" s="14">
        <v>27</v>
      </c>
      <c r="E7" s="14">
        <v>18</v>
      </c>
      <c r="F7" s="14">
        <v>353</v>
      </c>
    </row>
    <row r="8" spans="1:6" x14ac:dyDescent="0.25">
      <c r="A8" s="13" t="s">
        <v>8376</v>
      </c>
      <c r="B8" s="14">
        <v>180</v>
      </c>
      <c r="C8" s="14">
        <v>108</v>
      </c>
      <c r="D8" s="14">
        <v>28</v>
      </c>
      <c r="E8" s="14">
        <v>30</v>
      </c>
      <c r="F8" s="14">
        <v>346</v>
      </c>
    </row>
    <row r="9" spans="1:6" x14ac:dyDescent="0.25">
      <c r="A9" s="13" t="s">
        <v>8377</v>
      </c>
      <c r="B9" s="14">
        <v>192</v>
      </c>
      <c r="C9" s="14">
        <v>102</v>
      </c>
      <c r="D9" s="14">
        <v>27</v>
      </c>
      <c r="E9" s="14"/>
      <c r="F9" s="14">
        <v>321</v>
      </c>
    </row>
    <row r="10" spans="1:6" x14ac:dyDescent="0.25">
      <c r="A10" s="13" t="s">
        <v>8368</v>
      </c>
      <c r="B10" s="14">
        <v>234</v>
      </c>
      <c r="C10" s="14">
        <v>126</v>
      </c>
      <c r="D10" s="14">
        <v>26</v>
      </c>
      <c r="E10" s="14"/>
      <c r="F10" s="14">
        <v>386</v>
      </c>
    </row>
    <row r="11" spans="1:6" x14ac:dyDescent="0.25">
      <c r="A11" s="13" t="s">
        <v>8378</v>
      </c>
      <c r="B11" s="14">
        <v>211</v>
      </c>
      <c r="C11" s="14">
        <v>147</v>
      </c>
      <c r="D11" s="14">
        <v>27</v>
      </c>
      <c r="E11" s="14"/>
      <c r="F11" s="14">
        <v>385</v>
      </c>
    </row>
    <row r="12" spans="1:6" x14ac:dyDescent="0.25">
      <c r="A12" s="13" t="s">
        <v>8369</v>
      </c>
      <c r="B12" s="14">
        <v>194</v>
      </c>
      <c r="C12" s="14">
        <v>150</v>
      </c>
      <c r="D12" s="14">
        <v>43</v>
      </c>
      <c r="E12" s="14"/>
      <c r="F12" s="14">
        <v>387</v>
      </c>
    </row>
    <row r="13" spans="1:6" x14ac:dyDescent="0.25">
      <c r="A13" s="13" t="s">
        <v>8370</v>
      </c>
      <c r="B13" s="14">
        <v>166</v>
      </c>
      <c r="C13" s="14">
        <v>134</v>
      </c>
      <c r="D13" s="14">
        <v>33</v>
      </c>
      <c r="E13" s="14"/>
      <c r="F13" s="14">
        <v>333</v>
      </c>
    </row>
    <row r="14" spans="1:6" x14ac:dyDescent="0.25">
      <c r="A14" s="13" t="s">
        <v>8371</v>
      </c>
      <c r="B14" s="14">
        <v>147</v>
      </c>
      <c r="C14" s="14">
        <v>127</v>
      </c>
      <c r="D14" s="14">
        <v>24</v>
      </c>
      <c r="E14" s="14"/>
      <c r="F14" s="14">
        <v>298</v>
      </c>
    </row>
    <row r="15" spans="1:6" x14ac:dyDescent="0.25">
      <c r="A15" s="13" t="s">
        <v>8372</v>
      </c>
      <c r="B15" s="14">
        <v>183</v>
      </c>
      <c r="C15" s="14">
        <v>149</v>
      </c>
      <c r="D15" s="14">
        <v>20</v>
      </c>
      <c r="E15" s="14"/>
      <c r="F15" s="14">
        <v>352</v>
      </c>
    </row>
    <row r="16" spans="1:6" x14ac:dyDescent="0.25">
      <c r="A16" s="13" t="s">
        <v>8373</v>
      </c>
      <c r="B16" s="14">
        <v>183</v>
      </c>
      <c r="C16" s="14">
        <v>114</v>
      </c>
      <c r="D16" s="14">
        <v>37</v>
      </c>
      <c r="E16" s="14"/>
      <c r="F16" s="14">
        <v>334</v>
      </c>
    </row>
    <row r="17" spans="1:6" x14ac:dyDescent="0.25">
      <c r="A17" s="13" t="s">
        <v>8379</v>
      </c>
      <c r="B17" s="14">
        <v>111</v>
      </c>
      <c r="C17" s="14">
        <v>118</v>
      </c>
      <c r="D17" s="14">
        <v>23</v>
      </c>
      <c r="E17" s="14"/>
      <c r="F17" s="14">
        <v>252</v>
      </c>
    </row>
    <row r="18" spans="1:6" x14ac:dyDescent="0.25">
      <c r="A18" s="13" t="s">
        <v>8361</v>
      </c>
      <c r="B18" s="14">
        <v>2185</v>
      </c>
      <c r="C18" s="14">
        <v>1530</v>
      </c>
      <c r="D18" s="14">
        <v>349</v>
      </c>
      <c r="E18" s="14">
        <v>50</v>
      </c>
      <c r="F18" s="14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35092-C8F5-45B6-AEF1-258F51E57E5B}">
  <sheetPr codeName="Sheet5"/>
  <dimension ref="A1:H13"/>
  <sheetViews>
    <sheetView zoomScale="40" zoomScaleNormal="40" workbookViewId="0">
      <selection activeCell="G3" sqref="G3"/>
    </sheetView>
  </sheetViews>
  <sheetFormatPr defaultRowHeight="15" x14ac:dyDescent="0.25"/>
  <cols>
    <col min="1" max="1" width="27.5703125" customWidth="1"/>
    <col min="2" max="2" width="20" customWidth="1"/>
    <col min="3" max="3" width="16.7109375" customWidth="1"/>
    <col min="4" max="4" width="17.85546875" customWidth="1"/>
    <col min="5" max="5" width="17.5703125" customWidth="1"/>
    <col min="6" max="6" width="24.7109375" customWidth="1"/>
    <col min="7" max="7" width="19.5703125" customWidth="1"/>
    <col min="8" max="8" width="21.5703125" customWidth="1"/>
  </cols>
  <sheetData>
    <row r="1" spans="1:8" x14ac:dyDescent="0.25">
      <c r="A1" s="24" t="s">
        <v>8381</v>
      </c>
      <c r="B1" s="25" t="s">
        <v>8382</v>
      </c>
      <c r="C1" s="25" t="s">
        <v>8383</v>
      </c>
      <c r="D1" s="25" t="s">
        <v>8384</v>
      </c>
      <c r="E1" s="25" t="s">
        <v>8385</v>
      </c>
      <c r="F1" s="25" t="s">
        <v>8386</v>
      </c>
      <c r="G1" s="25" t="s">
        <v>8387</v>
      </c>
      <c r="H1" s="26" t="s">
        <v>8388</v>
      </c>
    </row>
    <row r="2" spans="1:8" ht="17.25" x14ac:dyDescent="0.25">
      <c r="A2" s="27" t="s">
        <v>8400</v>
      </c>
      <c r="B2" s="16">
        <f>COUNTIFS(Data!$F:$F,"successful",Data!D:D,("&lt;1000"))</f>
        <v>322</v>
      </c>
      <c r="C2" s="16">
        <f>COUNTIFS(Data!$F:$F,"failed",Data!$D:$D,("&lt;1000"))</f>
        <v>113</v>
      </c>
      <c r="D2" s="16">
        <f>COUNTIFS(Data!$F:$F,"Canceled",Data!$D:$D,("&lt;1000"))</f>
        <v>18</v>
      </c>
      <c r="E2" s="16">
        <f>SUM(B2:D2)</f>
        <v>453</v>
      </c>
      <c r="F2" s="28">
        <f>B2/E2</f>
        <v>0.71081677704194257</v>
      </c>
      <c r="G2" s="28">
        <f>C2/E2</f>
        <v>0.24944812362030905</v>
      </c>
      <c r="H2" s="29">
        <f>D2/E2</f>
        <v>3.9735099337748346E-2</v>
      </c>
    </row>
    <row r="3" spans="1:8" ht="24.75" customHeight="1" x14ac:dyDescent="0.25">
      <c r="A3" s="27" t="s">
        <v>8389</v>
      </c>
      <c r="B3" s="16">
        <f>COUNTIFS(Data!$F:$F,"successful",Data!D:D,("&gt;=1000"),Data!D:D,("&lt;=4999"))</f>
        <v>932</v>
      </c>
      <c r="C3" s="16">
        <f>COUNTIFS(Data!$F:$F,"failed",Data!$D:$D,("&gt;=1000"),Data!$D:$D,("&lt;=4999"))</f>
        <v>420</v>
      </c>
      <c r="D3" s="16">
        <f>COUNTIFS(Data!$F:$F,"canceled",Data!$D:$D,("&gt;=1000"),Data!$D:$D,("&lt;=4999"))</f>
        <v>60</v>
      </c>
      <c r="E3" s="16">
        <f t="shared" ref="E3:E13" si="0">SUM(B3:D3)</f>
        <v>1412</v>
      </c>
      <c r="F3" s="28">
        <f>B3/E3</f>
        <v>0.66005665722379603</v>
      </c>
      <c r="G3" s="28">
        <f t="shared" ref="G3:G13" si="1">C3/E3</f>
        <v>0.29745042492917845</v>
      </c>
      <c r="H3" s="29">
        <f t="shared" ref="H3:H13" si="2">D3/E3</f>
        <v>4.2492917847025496E-2</v>
      </c>
    </row>
    <row r="4" spans="1:8" ht="24.75" customHeight="1" x14ac:dyDescent="0.25">
      <c r="A4" s="27" t="s">
        <v>8390</v>
      </c>
      <c r="B4" s="16">
        <f>COUNTIFS(Data!$F:$F,"successful",Data!D:D,("&gt;=5000"),Data!D:D,("&lt;=9999"))</f>
        <v>381</v>
      </c>
      <c r="C4" s="16">
        <f>COUNTIFS(Data!$F:$F,"failed",Data!$D:$D,("&gt;=5000"),Data!$D:$D,("&lt;=9999"))</f>
        <v>283</v>
      </c>
      <c r="D4" s="16">
        <f>COUNTIFS(Data!$F:$F,"canceled",Data!$D:$D,("&gt;=5000"),Data!$D:$D,("&lt;=9999"))</f>
        <v>52</v>
      </c>
      <c r="E4" s="16">
        <f t="shared" si="0"/>
        <v>716</v>
      </c>
      <c r="F4" s="28">
        <f t="shared" ref="F4:F13" si="3">B4/E4</f>
        <v>0.53212290502793291</v>
      </c>
      <c r="G4" s="28">
        <f t="shared" si="1"/>
        <v>0.39525139664804471</v>
      </c>
      <c r="H4" s="29">
        <f t="shared" si="2"/>
        <v>7.2625698324022353E-2</v>
      </c>
    </row>
    <row r="5" spans="1:8" ht="21.75" customHeight="1" x14ac:dyDescent="0.25">
      <c r="A5" s="27" t="s">
        <v>8391</v>
      </c>
      <c r="B5" s="16">
        <f>COUNTIFS(Data!$F:$F,"successful",Data!D:D,("&gt;=10000"),Data!D:D,("&lt;=14999"))</f>
        <v>168</v>
      </c>
      <c r="C5" s="16">
        <f>COUNTIFS(Data!$F:$F,"failed",Data!$D:$D,("&gt;=10000"),Data!$D:$D,("&lt;=14999"))</f>
        <v>144</v>
      </c>
      <c r="D5" s="16">
        <f>COUNTIFS(Data!$F:$F,"canceled",Data!$D:$D,("&gt;=10000"),Data!$D:$D,("&lt;=14999"))</f>
        <v>40</v>
      </c>
      <c r="E5" s="16">
        <f t="shared" si="0"/>
        <v>352</v>
      </c>
      <c r="F5" s="28">
        <f t="shared" si="3"/>
        <v>0.47727272727272729</v>
      </c>
      <c r="G5" s="28">
        <f t="shared" si="1"/>
        <v>0.40909090909090912</v>
      </c>
      <c r="H5" s="29">
        <f t="shared" si="2"/>
        <v>0.11363636363636363</v>
      </c>
    </row>
    <row r="6" spans="1:8" ht="24" customHeight="1" x14ac:dyDescent="0.25">
      <c r="A6" s="27" t="s">
        <v>8392</v>
      </c>
      <c r="B6" s="16">
        <f>COUNTIFS(Data!$F:$F,"successful",Data!D:D,("&gt;=15000"),Data!D:D,("&lt;=19999"))</f>
        <v>94</v>
      </c>
      <c r="C6" s="16">
        <f>COUNTIFS(Data!$F:$F,"failed",Data!$D:$D,("&gt;=15000"),Data!$D:$D,("&lt;=19999"))</f>
        <v>90</v>
      </c>
      <c r="D6" s="16">
        <f>COUNTIFS(Data!$F:$F,"canceled",Data!$D:$D,("&gt;=15000"),Data!$D:$D,("&lt;=19999"))</f>
        <v>17</v>
      </c>
      <c r="E6" s="16">
        <f t="shared" si="0"/>
        <v>201</v>
      </c>
      <c r="F6" s="28">
        <f t="shared" si="3"/>
        <v>0.46766169154228854</v>
      </c>
      <c r="G6" s="28">
        <f t="shared" si="1"/>
        <v>0.44776119402985076</v>
      </c>
      <c r="H6" s="29">
        <f t="shared" si="2"/>
        <v>8.45771144278607E-2</v>
      </c>
    </row>
    <row r="7" spans="1:8" ht="28.5" customHeight="1" x14ac:dyDescent="0.25">
      <c r="A7" s="27" t="s">
        <v>8393</v>
      </c>
      <c r="B7" s="16">
        <f>COUNTIFS(Data!$F:$F,"successful",Data!D:D,("&gt;=20000"),Data!D:D,("&lt;=24999"))</f>
        <v>62</v>
      </c>
      <c r="C7" s="16">
        <f>COUNTIFS(Data!$F:$F,"failed",Data!$D:$D,("&gt;=20000"),Data!$D:$D,("&lt;=24999"))</f>
        <v>72</v>
      </c>
      <c r="D7" s="16">
        <f>COUNTIFS(Data!$F:$F,"canceled",Data!$D:$D,("&gt;=20000"),Data!$D:$D,("&lt;=24999"))</f>
        <v>14</v>
      </c>
      <c r="E7" s="16">
        <f t="shared" si="0"/>
        <v>148</v>
      </c>
      <c r="F7" s="28">
        <f t="shared" si="3"/>
        <v>0.41891891891891891</v>
      </c>
      <c r="G7" s="28">
        <f t="shared" si="1"/>
        <v>0.48648648648648651</v>
      </c>
      <c r="H7" s="29">
        <f t="shared" si="2"/>
        <v>9.45945945945946E-2</v>
      </c>
    </row>
    <row r="8" spans="1:8" ht="26.25" customHeight="1" x14ac:dyDescent="0.25">
      <c r="A8" s="27" t="s">
        <v>8394</v>
      </c>
      <c r="B8" s="16">
        <f>COUNTIFS(Data!$F:$F,"successful",Data!D:D,("&gt;=25000"),Data!D:D,("&lt;=29999"))</f>
        <v>55</v>
      </c>
      <c r="C8" s="16">
        <f>COUNTIFS(Data!$F:$F,"failed",Data!$D:$D,("&gt;=25000"),Data!$D:$D,("&lt;=29999"))</f>
        <v>64</v>
      </c>
      <c r="D8" s="16">
        <f>COUNTIFS(Data!$F:$F,"canceled",Data!$D:$D,("&gt;=25000"),Data!$D:$D,("&lt;=29999"))</f>
        <v>18</v>
      </c>
      <c r="E8" s="16">
        <f t="shared" si="0"/>
        <v>137</v>
      </c>
      <c r="F8" s="28">
        <f t="shared" si="3"/>
        <v>0.40145985401459855</v>
      </c>
      <c r="G8" s="28">
        <f t="shared" si="1"/>
        <v>0.46715328467153283</v>
      </c>
      <c r="H8" s="29">
        <f t="shared" si="2"/>
        <v>0.13138686131386862</v>
      </c>
    </row>
    <row r="9" spans="1:8" ht="24" customHeight="1" x14ac:dyDescent="0.25">
      <c r="A9" s="27" t="s">
        <v>8395</v>
      </c>
      <c r="B9" s="16">
        <f>COUNTIFS(Data!$F:$F,"successful",Data!D:D,("&gt;=30000"),Data!D:D,("&lt;=34999"))</f>
        <v>32</v>
      </c>
      <c r="C9" s="16">
        <f>COUNTIFS(Data!$F:$F,"failed",Data!$D:$D,("&gt;=30000"),Data!$D:$D,("&lt;=34999"))</f>
        <v>37</v>
      </c>
      <c r="D9" s="16">
        <f>COUNTIFS(Data!$F:$F,"canceled",Data!$D:$D,("&gt;=30000"),Data!$D:$D,("&lt;=34999"))</f>
        <v>13</v>
      </c>
      <c r="E9" s="16">
        <f t="shared" si="0"/>
        <v>82</v>
      </c>
      <c r="F9" s="28">
        <f t="shared" si="3"/>
        <v>0.3902439024390244</v>
      </c>
      <c r="G9" s="28">
        <f t="shared" si="1"/>
        <v>0.45121951219512196</v>
      </c>
      <c r="H9" s="29">
        <f t="shared" si="2"/>
        <v>0.15853658536585366</v>
      </c>
    </row>
    <row r="10" spans="1:8" ht="24.75" customHeight="1" x14ac:dyDescent="0.25">
      <c r="A10" s="27" t="s">
        <v>8396</v>
      </c>
      <c r="B10" s="16">
        <f>COUNTIFS(Data!$F:$F,"successful",Data!D:D,("&gt;=35000"),Data!D:D,("&lt;=39999"))</f>
        <v>26</v>
      </c>
      <c r="C10" s="16">
        <f>COUNTIFS(Data!$F:$F,"failed",Data!$D:$D,("&gt;=35000"),Data!$D:$D,("&lt;=39999"))</f>
        <v>22</v>
      </c>
      <c r="D10" s="16">
        <f>COUNTIFS(Data!$F:$F,"canceled",Data!$D:$D,("&gt;=35000"),Data!$D:$D,("&lt;=39999"))</f>
        <v>7</v>
      </c>
      <c r="E10" s="16">
        <f t="shared" si="0"/>
        <v>55</v>
      </c>
      <c r="F10" s="28">
        <f t="shared" si="3"/>
        <v>0.47272727272727272</v>
      </c>
      <c r="G10" s="28">
        <f t="shared" si="1"/>
        <v>0.4</v>
      </c>
      <c r="H10" s="29">
        <f t="shared" si="2"/>
        <v>0.12727272727272726</v>
      </c>
    </row>
    <row r="11" spans="1:8" ht="22.5" customHeight="1" x14ac:dyDescent="0.25">
      <c r="A11" s="27" t="s">
        <v>8397</v>
      </c>
      <c r="B11" s="16">
        <f>COUNTIFS(Data!$F:$F,"successful",Data!D:D,("&gt;=40000"),Data!D:D,("&lt;=44999"))</f>
        <v>21</v>
      </c>
      <c r="C11" s="16">
        <f>COUNTIFS(Data!$F:$F,"failed",Data!$D:$D,("&gt;=40000"),Data!$D:$D,("&lt;=44999"))</f>
        <v>16</v>
      </c>
      <c r="D11" s="16">
        <f>COUNTIFS(Data!$F:$F,"canceled",Data!$D:$D,("&gt;=40000"),Data!$D:$D,("&lt;=44999"))</f>
        <v>6</v>
      </c>
      <c r="E11" s="16">
        <f t="shared" si="0"/>
        <v>43</v>
      </c>
      <c r="F11" s="28">
        <f t="shared" si="3"/>
        <v>0.48837209302325579</v>
      </c>
      <c r="G11" s="28">
        <f t="shared" si="1"/>
        <v>0.37209302325581395</v>
      </c>
      <c r="H11" s="29">
        <f t="shared" si="2"/>
        <v>0.13953488372093023</v>
      </c>
    </row>
    <row r="12" spans="1:8" ht="29.25" customHeight="1" x14ac:dyDescent="0.25">
      <c r="A12" s="27" t="s">
        <v>8398</v>
      </c>
      <c r="B12" s="16">
        <f>COUNTIFS(Data!$F:$F,"successful",Data!D:D,("&gt;=45000"),Data!D:D,("&lt;=49999"))</f>
        <v>6</v>
      </c>
      <c r="C12" s="16">
        <f>COUNTIFS(Data!$F:$F,"failed",Data!$D:$D,("&gt;=45000"),Data!$D:$D,("&lt;=49999"))</f>
        <v>11</v>
      </c>
      <c r="D12" s="16">
        <f>COUNTIFS(Data!$F:$F,"canceled",Data!$D:$D,("&gt;=45000"),Data!$D:$D,("&lt;=49999"))</f>
        <v>4</v>
      </c>
      <c r="E12" s="16">
        <f t="shared" si="0"/>
        <v>21</v>
      </c>
      <c r="F12" s="28">
        <f t="shared" si="3"/>
        <v>0.2857142857142857</v>
      </c>
      <c r="G12" s="28">
        <f t="shared" si="1"/>
        <v>0.52380952380952384</v>
      </c>
      <c r="H12" s="29">
        <f t="shared" si="2"/>
        <v>0.19047619047619047</v>
      </c>
    </row>
    <row r="13" spans="1:8" ht="40.5" customHeight="1" x14ac:dyDescent="0.25">
      <c r="A13" s="30" t="s">
        <v>8399</v>
      </c>
      <c r="B13" s="31">
        <f>COUNTIFS(Data!$F:$F,"successful",Data!D:D,("&gt;=50000"))</f>
        <v>86</v>
      </c>
      <c r="C13" s="31">
        <f>COUNTIFS(Data!$F:$F,"failed",Data!$D:$D,("&gt;=50000"))</f>
        <v>258</v>
      </c>
      <c r="D13" s="31">
        <f>COUNTIFS(Data!$F:$F,"canceled",Data!$D:$D,("&gt;=50000"))</f>
        <v>100</v>
      </c>
      <c r="E13" s="31">
        <f t="shared" si="0"/>
        <v>444</v>
      </c>
      <c r="F13" s="32">
        <f t="shared" si="3"/>
        <v>0.19369369369369369</v>
      </c>
      <c r="G13" s="32">
        <f t="shared" si="1"/>
        <v>0.58108108108108103</v>
      </c>
      <c r="H13" s="33">
        <f t="shared" si="2"/>
        <v>0.22522522522522523</v>
      </c>
    </row>
  </sheetData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E2EA6-134A-4F35-8F2C-2C709C28E18A}">
  <sheetPr codeName="Sheet6"/>
  <dimension ref="A1:M2186"/>
  <sheetViews>
    <sheetView topLeftCell="A11" zoomScaleNormal="100" workbookViewId="0">
      <selection activeCell="E2" sqref="E2"/>
    </sheetView>
  </sheetViews>
  <sheetFormatPr defaultRowHeight="15" x14ac:dyDescent="0.25"/>
  <cols>
    <col min="1" max="1" width="12.85546875" style="15" customWidth="1"/>
    <col min="2" max="2" width="14.5703125" customWidth="1"/>
    <col min="3" max="3" width="11.42578125" customWidth="1"/>
    <col min="4" max="4" width="13.85546875" customWidth="1"/>
    <col min="5" max="5" width="13.140625" customWidth="1"/>
    <col min="6" max="6" width="11.140625" customWidth="1"/>
    <col min="7" max="7" width="14.5703125" customWidth="1"/>
    <col min="8" max="8" width="17.5703125" customWidth="1"/>
    <col min="9" max="9" width="12.28515625" customWidth="1"/>
    <col min="10" max="10" width="15.28515625" customWidth="1"/>
    <col min="11" max="11" width="13" customWidth="1"/>
    <col min="12" max="12" width="14.5703125" customWidth="1"/>
    <col min="13" max="13" width="14.140625" customWidth="1"/>
    <col min="14" max="14" width="12.85546875" customWidth="1"/>
  </cols>
  <sheetData>
    <row r="1" spans="1:13" x14ac:dyDescent="0.25">
      <c r="A1" s="17" t="s">
        <v>8403</v>
      </c>
      <c r="B1" s="16" t="s">
        <v>8262</v>
      </c>
      <c r="I1" s="16" t="s">
        <v>8401</v>
      </c>
      <c r="J1" s="16" t="s">
        <v>8402</v>
      </c>
    </row>
    <row r="2" spans="1:13" x14ac:dyDescent="0.25">
      <c r="A2" s="18" t="s">
        <v>8219</v>
      </c>
      <c r="B2" s="16">
        <v>182</v>
      </c>
      <c r="D2" s="21" t="s">
        <v>8404</v>
      </c>
      <c r="E2" s="20">
        <f>AVERAGE($B$2:$B$2186)</f>
        <v>194.42517162471395</v>
      </c>
      <c r="I2" s="19" t="s">
        <v>8221</v>
      </c>
      <c r="J2" s="16">
        <v>0</v>
      </c>
      <c r="L2" s="22" t="s">
        <v>8404</v>
      </c>
      <c r="M2" s="20">
        <f>AVERAGE($J$2:$J$1531)</f>
        <v>17.709803921568628</v>
      </c>
    </row>
    <row r="3" spans="1:13" x14ac:dyDescent="0.25">
      <c r="A3" s="18" t="s">
        <v>8219</v>
      </c>
      <c r="B3" s="16">
        <v>79</v>
      </c>
      <c r="D3" s="18" t="s">
        <v>8410</v>
      </c>
      <c r="E3" s="20">
        <f>_xlfn.QUARTILE.EXC($B$2:$B$2186,1)</f>
        <v>29</v>
      </c>
      <c r="I3" s="19" t="s">
        <v>8221</v>
      </c>
      <c r="J3" s="16">
        <v>1</v>
      </c>
      <c r="L3" s="23" t="s">
        <v>8410</v>
      </c>
      <c r="M3" s="20">
        <f>_xlfn.QUARTILE.EXC($J$2:$J$1531,1)</f>
        <v>1</v>
      </c>
    </row>
    <row r="4" spans="1:13" ht="14.25" customHeight="1" x14ac:dyDescent="0.25">
      <c r="A4" s="18" t="s">
        <v>8219</v>
      </c>
      <c r="B4" s="16">
        <v>35</v>
      </c>
      <c r="D4" s="21" t="s">
        <v>8405</v>
      </c>
      <c r="E4" s="20">
        <f>MEDIAN($B$2:$B$2186)</f>
        <v>62</v>
      </c>
      <c r="I4" s="19" t="s">
        <v>8221</v>
      </c>
      <c r="J4" s="16">
        <v>10</v>
      </c>
      <c r="L4" s="22" t="s">
        <v>8405</v>
      </c>
      <c r="M4" s="20">
        <f>MEDIAN($J$2:$J$1531)</f>
        <v>4</v>
      </c>
    </row>
    <row r="5" spans="1:13" ht="14.25" customHeight="1" x14ac:dyDescent="0.25">
      <c r="A5" s="18" t="s">
        <v>8219</v>
      </c>
      <c r="B5" s="16">
        <v>150</v>
      </c>
      <c r="D5" s="18" t="s">
        <v>8411</v>
      </c>
      <c r="E5" s="20">
        <f>_xlfn.QUARTILE.EXC($B$2:$B$2186,3)</f>
        <v>141</v>
      </c>
      <c r="I5" s="19" t="s">
        <v>8221</v>
      </c>
      <c r="J5" s="16">
        <v>0</v>
      </c>
      <c r="L5" s="23" t="s">
        <v>8411</v>
      </c>
      <c r="M5" s="20">
        <f>_xlfn.QUARTILE.EXC($J$2:$J$1531,3)</f>
        <v>12</v>
      </c>
    </row>
    <row r="6" spans="1:13" ht="13.5" customHeight="1" x14ac:dyDescent="0.25">
      <c r="A6" s="18" t="s">
        <v>8219</v>
      </c>
      <c r="B6" s="16">
        <v>284</v>
      </c>
      <c r="D6" s="21" t="s">
        <v>8406</v>
      </c>
      <c r="E6" s="20">
        <f>MIN(B2:B2186)</f>
        <v>1</v>
      </c>
      <c r="I6" s="19" t="s">
        <v>8221</v>
      </c>
      <c r="J6" s="16">
        <v>7</v>
      </c>
      <c r="L6" s="22" t="s">
        <v>8406</v>
      </c>
      <c r="M6" s="20">
        <f>MIN($J$2:$J$1531)</f>
        <v>0</v>
      </c>
    </row>
    <row r="7" spans="1:13" ht="11.25" customHeight="1" x14ac:dyDescent="0.25">
      <c r="A7" s="18" t="s">
        <v>8219</v>
      </c>
      <c r="B7" s="16">
        <v>47</v>
      </c>
      <c r="D7" s="21" t="s">
        <v>8407</v>
      </c>
      <c r="E7" s="20">
        <f>MAX($B$2:$B$2186)</f>
        <v>26457</v>
      </c>
      <c r="I7" s="19" t="s">
        <v>8221</v>
      </c>
      <c r="J7" s="16">
        <v>0</v>
      </c>
      <c r="L7" s="22" t="s">
        <v>8407</v>
      </c>
      <c r="M7" s="20">
        <f>MAX($J$2:$J$1531)</f>
        <v>1293</v>
      </c>
    </row>
    <row r="8" spans="1:13" ht="15.75" customHeight="1" x14ac:dyDescent="0.25">
      <c r="A8" s="18" t="s">
        <v>8219</v>
      </c>
      <c r="B8" s="16">
        <v>58</v>
      </c>
      <c r="D8" s="21" t="s">
        <v>8408</v>
      </c>
      <c r="E8" s="20">
        <f>_xlfn.VAR.S($B$2:$B$2186)</f>
        <v>713167.37912800396</v>
      </c>
      <c r="I8" s="19" t="s">
        <v>8221</v>
      </c>
      <c r="J8" s="16">
        <v>1</v>
      </c>
      <c r="L8" s="22" t="s">
        <v>8408</v>
      </c>
      <c r="M8" s="20">
        <f>_xlfn.VAR.S($J$2:$J$1531)</f>
        <v>3775.6894394644714</v>
      </c>
    </row>
    <row r="9" spans="1:13" ht="12" customHeight="1" x14ac:dyDescent="0.25">
      <c r="A9" s="18" t="s">
        <v>8219</v>
      </c>
      <c r="B9" s="16">
        <v>57</v>
      </c>
      <c r="D9" s="21" t="s">
        <v>8409</v>
      </c>
      <c r="E9" s="20">
        <f>_xlfn.STDEV.S($B$2:$B$2186)</f>
        <v>844.49237955591047</v>
      </c>
      <c r="I9" s="19" t="s">
        <v>8221</v>
      </c>
      <c r="J9" s="16">
        <v>2</v>
      </c>
      <c r="L9" s="22" t="s">
        <v>8409</v>
      </c>
      <c r="M9" s="20">
        <f>_xlfn.STDEV.S($J$2:$J$1531)</f>
        <v>61.446638959868842</v>
      </c>
    </row>
    <row r="10" spans="1:13" x14ac:dyDescent="0.25">
      <c r="A10" s="18" t="s">
        <v>8219</v>
      </c>
      <c r="B10" s="16">
        <v>12</v>
      </c>
      <c r="D10" s="21" t="s">
        <v>8412</v>
      </c>
      <c r="E10" s="20">
        <f>E5-E3</f>
        <v>112</v>
      </c>
      <c r="I10" s="19" t="s">
        <v>8221</v>
      </c>
      <c r="J10" s="16">
        <v>3</v>
      </c>
      <c r="L10" s="19" t="s">
        <v>8412</v>
      </c>
      <c r="M10" s="20">
        <f>M5-M3</f>
        <v>11</v>
      </c>
    </row>
    <row r="11" spans="1:13" ht="13.5" customHeight="1" x14ac:dyDescent="0.25">
      <c r="A11" s="18" t="s">
        <v>8219</v>
      </c>
      <c r="B11" s="16">
        <v>20</v>
      </c>
      <c r="D11" s="21" t="s">
        <v>8413</v>
      </c>
      <c r="E11" s="16">
        <f>E3-(1.5*E10)</f>
        <v>-139</v>
      </c>
      <c r="I11" s="19" t="s">
        <v>8221</v>
      </c>
      <c r="J11" s="16">
        <v>10</v>
      </c>
      <c r="L11" s="19" t="s">
        <v>8413</v>
      </c>
      <c r="M11" s="16">
        <f>M3-(1.5*M10)</f>
        <v>-15.5</v>
      </c>
    </row>
    <row r="12" spans="1:13" x14ac:dyDescent="0.25">
      <c r="A12" s="18" t="s">
        <v>8219</v>
      </c>
      <c r="B12" s="16">
        <v>19</v>
      </c>
      <c r="D12" s="21" t="s">
        <v>8414</v>
      </c>
      <c r="E12" s="16">
        <f>E5+(1.5*E10)</f>
        <v>309</v>
      </c>
      <c r="I12" s="19" t="s">
        <v>8221</v>
      </c>
      <c r="J12" s="16">
        <v>10</v>
      </c>
      <c r="L12" s="19" t="s">
        <v>8414</v>
      </c>
      <c r="M12" s="16">
        <f>M5+(1.5*M10)</f>
        <v>28.5</v>
      </c>
    </row>
    <row r="13" spans="1:13" x14ac:dyDescent="0.25">
      <c r="A13" s="18" t="s">
        <v>8219</v>
      </c>
      <c r="B13" s="16">
        <v>75</v>
      </c>
      <c r="I13" s="19" t="s">
        <v>8221</v>
      </c>
      <c r="J13" s="16">
        <v>1</v>
      </c>
    </row>
    <row r="14" spans="1:13" x14ac:dyDescent="0.25">
      <c r="A14" s="18" t="s">
        <v>8219</v>
      </c>
      <c r="B14" s="16">
        <v>827</v>
      </c>
      <c r="I14" s="19" t="s">
        <v>8221</v>
      </c>
      <c r="J14" s="16">
        <v>0</v>
      </c>
    </row>
    <row r="15" spans="1:13" x14ac:dyDescent="0.25">
      <c r="A15" s="18" t="s">
        <v>8219</v>
      </c>
      <c r="B15" s="16">
        <v>51</v>
      </c>
      <c r="I15" s="19" t="s">
        <v>8221</v>
      </c>
      <c r="J15" s="16">
        <v>0</v>
      </c>
    </row>
    <row r="16" spans="1:13" x14ac:dyDescent="0.25">
      <c r="A16" s="18" t="s">
        <v>8219</v>
      </c>
      <c r="B16" s="16">
        <v>41</v>
      </c>
      <c r="I16" s="19" t="s">
        <v>8221</v>
      </c>
      <c r="J16" s="16">
        <v>0</v>
      </c>
    </row>
    <row r="17" spans="1:10" x14ac:dyDescent="0.25">
      <c r="A17" s="18" t="s">
        <v>8219</v>
      </c>
      <c r="B17" s="16">
        <v>98</v>
      </c>
      <c r="I17" s="19" t="s">
        <v>8221</v>
      </c>
      <c r="J17" s="16">
        <v>26</v>
      </c>
    </row>
    <row r="18" spans="1:10" x14ac:dyDescent="0.25">
      <c r="A18" s="18" t="s">
        <v>8219</v>
      </c>
      <c r="B18" s="16">
        <v>70</v>
      </c>
      <c r="I18" s="19" t="s">
        <v>8221</v>
      </c>
      <c r="J18" s="16">
        <v>0</v>
      </c>
    </row>
    <row r="19" spans="1:10" x14ac:dyDescent="0.25">
      <c r="A19" s="18" t="s">
        <v>8219</v>
      </c>
      <c r="B19" s="16">
        <v>36</v>
      </c>
      <c r="I19" s="19" t="s">
        <v>8221</v>
      </c>
      <c r="J19" s="16">
        <v>7</v>
      </c>
    </row>
    <row r="20" spans="1:10" x14ac:dyDescent="0.25">
      <c r="A20" s="18" t="s">
        <v>8219</v>
      </c>
      <c r="B20" s="16">
        <v>342</v>
      </c>
      <c r="I20" s="19" t="s">
        <v>8221</v>
      </c>
      <c r="J20" s="16">
        <v>0</v>
      </c>
    </row>
    <row r="21" spans="1:10" x14ac:dyDescent="0.25">
      <c r="A21" s="18" t="s">
        <v>8219</v>
      </c>
      <c r="B21" s="16">
        <v>22</v>
      </c>
      <c r="I21" s="19" t="s">
        <v>8221</v>
      </c>
      <c r="J21" s="16">
        <v>2</v>
      </c>
    </row>
    <row r="22" spans="1:10" x14ac:dyDescent="0.25">
      <c r="A22" s="18" t="s">
        <v>8219</v>
      </c>
      <c r="B22" s="16">
        <v>25</v>
      </c>
      <c r="I22" s="19" t="s">
        <v>8221</v>
      </c>
      <c r="J22" s="16">
        <v>13</v>
      </c>
    </row>
    <row r="23" spans="1:10" x14ac:dyDescent="0.25">
      <c r="A23" s="18" t="s">
        <v>8219</v>
      </c>
      <c r="B23" s="16">
        <v>101</v>
      </c>
      <c r="I23" s="19" t="s">
        <v>8221</v>
      </c>
      <c r="J23" s="16">
        <v>4</v>
      </c>
    </row>
    <row r="24" spans="1:10" x14ac:dyDescent="0.25">
      <c r="A24" s="18" t="s">
        <v>8219</v>
      </c>
      <c r="B24" s="16">
        <v>8</v>
      </c>
      <c r="I24" s="19" t="s">
        <v>8221</v>
      </c>
      <c r="J24" s="16">
        <v>0</v>
      </c>
    </row>
    <row r="25" spans="1:10" x14ac:dyDescent="0.25">
      <c r="A25" s="18" t="s">
        <v>8219</v>
      </c>
      <c r="B25" s="16">
        <v>23</v>
      </c>
      <c r="I25" s="19" t="s">
        <v>8221</v>
      </c>
      <c r="J25" s="16">
        <v>12</v>
      </c>
    </row>
    <row r="26" spans="1:10" x14ac:dyDescent="0.25">
      <c r="A26" s="18" t="s">
        <v>8219</v>
      </c>
      <c r="B26" s="16">
        <v>574</v>
      </c>
      <c r="I26" s="19" t="s">
        <v>8221</v>
      </c>
      <c r="J26" s="16">
        <v>2</v>
      </c>
    </row>
    <row r="27" spans="1:10" x14ac:dyDescent="0.25">
      <c r="A27" s="18" t="s">
        <v>8219</v>
      </c>
      <c r="B27" s="16">
        <v>14</v>
      </c>
      <c r="I27" s="19" t="s">
        <v>8221</v>
      </c>
      <c r="J27" s="16">
        <v>10</v>
      </c>
    </row>
    <row r="28" spans="1:10" x14ac:dyDescent="0.25">
      <c r="A28" s="18" t="s">
        <v>8219</v>
      </c>
      <c r="B28" s="16">
        <v>19</v>
      </c>
      <c r="I28" s="19" t="s">
        <v>8221</v>
      </c>
      <c r="J28" s="16">
        <v>0</v>
      </c>
    </row>
    <row r="29" spans="1:10" x14ac:dyDescent="0.25">
      <c r="A29" s="18" t="s">
        <v>8219</v>
      </c>
      <c r="B29" s="16">
        <v>150</v>
      </c>
      <c r="I29" s="19" t="s">
        <v>8221</v>
      </c>
      <c r="J29" s="16">
        <v>5</v>
      </c>
    </row>
    <row r="30" spans="1:10" x14ac:dyDescent="0.25">
      <c r="A30" s="18" t="s">
        <v>8219</v>
      </c>
      <c r="B30" s="16">
        <v>71</v>
      </c>
      <c r="I30" s="19" t="s">
        <v>8221</v>
      </c>
      <c r="J30" s="16">
        <v>0</v>
      </c>
    </row>
    <row r="31" spans="1:10" x14ac:dyDescent="0.25">
      <c r="A31" s="18" t="s">
        <v>8219</v>
      </c>
      <c r="B31" s="16">
        <v>117</v>
      </c>
      <c r="I31" s="19" t="s">
        <v>8221</v>
      </c>
      <c r="J31" s="16">
        <v>5</v>
      </c>
    </row>
    <row r="32" spans="1:10" x14ac:dyDescent="0.25">
      <c r="A32" s="18" t="s">
        <v>8219</v>
      </c>
      <c r="B32" s="16">
        <v>53</v>
      </c>
      <c r="I32" s="19" t="s">
        <v>8221</v>
      </c>
      <c r="J32" s="16">
        <v>1</v>
      </c>
    </row>
    <row r="33" spans="1:10" x14ac:dyDescent="0.25">
      <c r="A33" s="18" t="s">
        <v>8219</v>
      </c>
      <c r="B33" s="16">
        <v>1</v>
      </c>
      <c r="I33" s="19" t="s">
        <v>8221</v>
      </c>
      <c r="J33" s="16">
        <v>3</v>
      </c>
    </row>
    <row r="34" spans="1:10" x14ac:dyDescent="0.25">
      <c r="A34" s="18" t="s">
        <v>8219</v>
      </c>
      <c r="B34" s="16">
        <v>89</v>
      </c>
      <c r="I34" s="19" t="s">
        <v>8221</v>
      </c>
      <c r="J34" s="16">
        <v>3</v>
      </c>
    </row>
    <row r="35" spans="1:10" x14ac:dyDescent="0.25">
      <c r="A35" s="18" t="s">
        <v>8219</v>
      </c>
      <c r="B35" s="16">
        <v>64</v>
      </c>
      <c r="I35" s="19" t="s">
        <v>8221</v>
      </c>
      <c r="J35" s="16">
        <v>0</v>
      </c>
    </row>
    <row r="36" spans="1:10" x14ac:dyDescent="0.25">
      <c r="A36" s="18" t="s">
        <v>8219</v>
      </c>
      <c r="B36" s="16">
        <v>68</v>
      </c>
      <c r="I36" s="19" t="s">
        <v>8221</v>
      </c>
      <c r="J36" s="16">
        <v>3</v>
      </c>
    </row>
    <row r="37" spans="1:10" x14ac:dyDescent="0.25">
      <c r="A37" s="18" t="s">
        <v>8219</v>
      </c>
      <c r="B37" s="16">
        <v>28</v>
      </c>
      <c r="I37" s="19" t="s">
        <v>8221</v>
      </c>
      <c r="J37" s="16">
        <v>0</v>
      </c>
    </row>
    <row r="38" spans="1:10" x14ac:dyDescent="0.25">
      <c r="A38" s="18" t="s">
        <v>8219</v>
      </c>
      <c r="B38" s="16">
        <v>44</v>
      </c>
      <c r="I38" s="19" t="s">
        <v>8221</v>
      </c>
      <c r="J38" s="16">
        <v>19</v>
      </c>
    </row>
    <row r="39" spans="1:10" x14ac:dyDescent="0.25">
      <c r="A39" s="18" t="s">
        <v>8219</v>
      </c>
      <c r="B39" s="16">
        <v>253</v>
      </c>
      <c r="I39" s="19" t="s">
        <v>8221</v>
      </c>
      <c r="J39" s="16">
        <v>8</v>
      </c>
    </row>
    <row r="40" spans="1:10" x14ac:dyDescent="0.25">
      <c r="A40" s="18" t="s">
        <v>8219</v>
      </c>
      <c r="B40" s="16">
        <v>66</v>
      </c>
      <c r="I40" s="19" t="s">
        <v>8221</v>
      </c>
      <c r="J40" s="16">
        <v>6</v>
      </c>
    </row>
    <row r="41" spans="1:10" x14ac:dyDescent="0.25">
      <c r="A41" s="18" t="s">
        <v>8219</v>
      </c>
      <c r="B41" s="16">
        <v>217</v>
      </c>
      <c r="I41" s="19" t="s">
        <v>8221</v>
      </c>
      <c r="J41" s="16">
        <v>0</v>
      </c>
    </row>
    <row r="42" spans="1:10" x14ac:dyDescent="0.25">
      <c r="A42" s="18" t="s">
        <v>8219</v>
      </c>
      <c r="B42" s="16">
        <v>16</v>
      </c>
      <c r="I42" s="19" t="s">
        <v>8221</v>
      </c>
      <c r="J42" s="16">
        <v>18</v>
      </c>
    </row>
    <row r="43" spans="1:10" x14ac:dyDescent="0.25">
      <c r="A43" s="18" t="s">
        <v>8219</v>
      </c>
      <c r="B43" s="16">
        <v>19</v>
      </c>
      <c r="I43" s="19" t="s">
        <v>8221</v>
      </c>
      <c r="J43" s="16">
        <v>7</v>
      </c>
    </row>
    <row r="44" spans="1:10" x14ac:dyDescent="0.25">
      <c r="A44" s="18" t="s">
        <v>8219</v>
      </c>
      <c r="B44" s="16">
        <v>169</v>
      </c>
      <c r="I44" s="19" t="s">
        <v>8221</v>
      </c>
      <c r="J44" s="16">
        <v>0</v>
      </c>
    </row>
    <row r="45" spans="1:10" x14ac:dyDescent="0.25">
      <c r="A45" s="18" t="s">
        <v>8219</v>
      </c>
      <c r="B45" s="16">
        <v>263</v>
      </c>
      <c r="I45" s="19" t="s">
        <v>8221</v>
      </c>
      <c r="J45" s="16">
        <v>8</v>
      </c>
    </row>
    <row r="46" spans="1:10" x14ac:dyDescent="0.25">
      <c r="A46" s="18" t="s">
        <v>8219</v>
      </c>
      <c r="B46" s="16">
        <v>15</v>
      </c>
      <c r="I46" s="19" t="s">
        <v>8221</v>
      </c>
      <c r="J46" s="16">
        <v>1293</v>
      </c>
    </row>
    <row r="47" spans="1:10" x14ac:dyDescent="0.25">
      <c r="A47" s="18" t="s">
        <v>8219</v>
      </c>
      <c r="B47" s="16">
        <v>61</v>
      </c>
      <c r="I47" s="19" t="s">
        <v>8221</v>
      </c>
      <c r="J47" s="16">
        <v>17</v>
      </c>
    </row>
    <row r="48" spans="1:10" x14ac:dyDescent="0.25">
      <c r="A48" s="18" t="s">
        <v>8219</v>
      </c>
      <c r="B48" s="16">
        <v>45</v>
      </c>
      <c r="I48" s="19" t="s">
        <v>8221</v>
      </c>
      <c r="J48" s="16">
        <v>0</v>
      </c>
    </row>
    <row r="49" spans="1:10" x14ac:dyDescent="0.25">
      <c r="A49" s="18" t="s">
        <v>8219</v>
      </c>
      <c r="B49" s="16">
        <v>70</v>
      </c>
      <c r="I49" s="19" t="s">
        <v>8221</v>
      </c>
      <c r="J49" s="16">
        <v>13</v>
      </c>
    </row>
    <row r="50" spans="1:10" x14ac:dyDescent="0.25">
      <c r="A50" s="18" t="s">
        <v>8219</v>
      </c>
      <c r="B50" s="16">
        <v>38</v>
      </c>
      <c r="I50" s="19" t="s">
        <v>8221</v>
      </c>
      <c r="J50" s="16">
        <v>0</v>
      </c>
    </row>
    <row r="51" spans="1:10" x14ac:dyDescent="0.25">
      <c r="A51" s="18" t="s">
        <v>8219</v>
      </c>
      <c r="B51" s="16">
        <v>87</v>
      </c>
      <c r="I51" s="19" t="s">
        <v>8221</v>
      </c>
      <c r="J51" s="16">
        <v>0</v>
      </c>
    </row>
    <row r="52" spans="1:10" x14ac:dyDescent="0.25">
      <c r="A52" s="18" t="s">
        <v>8219</v>
      </c>
      <c r="B52" s="16">
        <v>22</v>
      </c>
      <c r="I52" s="19" t="s">
        <v>8221</v>
      </c>
      <c r="J52" s="16">
        <v>33</v>
      </c>
    </row>
    <row r="53" spans="1:10" x14ac:dyDescent="0.25">
      <c r="A53" s="18" t="s">
        <v>8219</v>
      </c>
      <c r="B53" s="16">
        <v>119</v>
      </c>
      <c r="I53" s="19" t="s">
        <v>8221</v>
      </c>
      <c r="J53" s="16">
        <v>12</v>
      </c>
    </row>
    <row r="54" spans="1:10" x14ac:dyDescent="0.25">
      <c r="A54" s="18" t="s">
        <v>8219</v>
      </c>
      <c r="B54" s="16">
        <v>52</v>
      </c>
      <c r="I54" s="19" t="s">
        <v>8221</v>
      </c>
      <c r="J54" s="16">
        <v>1</v>
      </c>
    </row>
    <row r="55" spans="1:10" x14ac:dyDescent="0.25">
      <c r="A55" s="18" t="s">
        <v>8219</v>
      </c>
      <c r="B55" s="16">
        <v>117</v>
      </c>
      <c r="I55" s="19" t="s">
        <v>8221</v>
      </c>
      <c r="J55" s="16">
        <v>1</v>
      </c>
    </row>
    <row r="56" spans="1:10" x14ac:dyDescent="0.25">
      <c r="A56" s="18" t="s">
        <v>8219</v>
      </c>
      <c r="B56" s="16">
        <v>52</v>
      </c>
      <c r="I56" s="19" t="s">
        <v>8221</v>
      </c>
      <c r="J56" s="16">
        <v>1</v>
      </c>
    </row>
    <row r="57" spans="1:10" x14ac:dyDescent="0.25">
      <c r="A57" s="18" t="s">
        <v>8219</v>
      </c>
      <c r="B57" s="16">
        <v>86</v>
      </c>
      <c r="I57" s="19" t="s">
        <v>8221</v>
      </c>
      <c r="J57" s="16">
        <v>1</v>
      </c>
    </row>
    <row r="58" spans="1:10" x14ac:dyDescent="0.25">
      <c r="A58" s="18" t="s">
        <v>8219</v>
      </c>
      <c r="B58" s="16">
        <v>174</v>
      </c>
      <c r="I58" s="19" t="s">
        <v>8221</v>
      </c>
      <c r="J58" s="16">
        <v>84</v>
      </c>
    </row>
    <row r="59" spans="1:10" x14ac:dyDescent="0.25">
      <c r="A59" s="18" t="s">
        <v>8219</v>
      </c>
      <c r="B59" s="16">
        <v>69</v>
      </c>
      <c r="I59" s="19" t="s">
        <v>8221</v>
      </c>
      <c r="J59" s="16">
        <v>38</v>
      </c>
    </row>
    <row r="60" spans="1:10" x14ac:dyDescent="0.25">
      <c r="A60" s="18" t="s">
        <v>8219</v>
      </c>
      <c r="B60" s="16">
        <v>75</v>
      </c>
      <c r="I60" s="19" t="s">
        <v>8221</v>
      </c>
      <c r="J60" s="16">
        <v>1</v>
      </c>
    </row>
    <row r="61" spans="1:10" x14ac:dyDescent="0.25">
      <c r="A61" s="18" t="s">
        <v>8219</v>
      </c>
      <c r="B61" s="16">
        <v>33</v>
      </c>
      <c r="I61" s="19" t="s">
        <v>8221</v>
      </c>
      <c r="J61" s="16">
        <v>76</v>
      </c>
    </row>
    <row r="62" spans="1:10" x14ac:dyDescent="0.25">
      <c r="A62" s="18" t="s">
        <v>8219</v>
      </c>
      <c r="B62" s="16">
        <v>108</v>
      </c>
      <c r="I62" s="19" t="s">
        <v>8221</v>
      </c>
      <c r="J62" s="16">
        <v>3</v>
      </c>
    </row>
    <row r="63" spans="1:10" x14ac:dyDescent="0.25">
      <c r="A63" s="18" t="s">
        <v>8219</v>
      </c>
      <c r="B63" s="16">
        <v>23</v>
      </c>
      <c r="I63" s="19" t="s">
        <v>8221</v>
      </c>
      <c r="J63" s="16">
        <v>0</v>
      </c>
    </row>
    <row r="64" spans="1:10" x14ac:dyDescent="0.25">
      <c r="A64" s="18" t="s">
        <v>8219</v>
      </c>
      <c r="B64" s="16">
        <v>48</v>
      </c>
      <c r="I64" s="19" t="s">
        <v>8221</v>
      </c>
      <c r="J64" s="16">
        <v>2</v>
      </c>
    </row>
    <row r="65" spans="1:10" x14ac:dyDescent="0.25">
      <c r="A65" s="18" t="s">
        <v>8219</v>
      </c>
      <c r="B65" s="16">
        <v>64</v>
      </c>
      <c r="I65" s="19" t="s">
        <v>8221</v>
      </c>
      <c r="J65" s="16">
        <v>0</v>
      </c>
    </row>
    <row r="66" spans="1:10" x14ac:dyDescent="0.25">
      <c r="A66" s="18" t="s">
        <v>8219</v>
      </c>
      <c r="B66" s="16">
        <v>24</v>
      </c>
      <c r="I66" s="19" t="s">
        <v>8221</v>
      </c>
      <c r="J66" s="16">
        <v>0</v>
      </c>
    </row>
    <row r="67" spans="1:10" x14ac:dyDescent="0.25">
      <c r="A67" s="18" t="s">
        <v>8219</v>
      </c>
      <c r="B67" s="16">
        <v>57</v>
      </c>
      <c r="I67" s="19" t="s">
        <v>8221</v>
      </c>
      <c r="J67" s="16">
        <v>0</v>
      </c>
    </row>
    <row r="68" spans="1:10" x14ac:dyDescent="0.25">
      <c r="A68" s="18" t="s">
        <v>8219</v>
      </c>
      <c r="B68" s="16">
        <v>26</v>
      </c>
      <c r="I68" s="19" t="s">
        <v>8221</v>
      </c>
      <c r="J68" s="16">
        <v>2</v>
      </c>
    </row>
    <row r="69" spans="1:10" x14ac:dyDescent="0.25">
      <c r="A69" s="18" t="s">
        <v>8219</v>
      </c>
      <c r="B69" s="16">
        <v>20</v>
      </c>
      <c r="I69" s="19" t="s">
        <v>8221</v>
      </c>
      <c r="J69" s="16">
        <v>0</v>
      </c>
    </row>
    <row r="70" spans="1:10" x14ac:dyDescent="0.25">
      <c r="A70" s="18" t="s">
        <v>8219</v>
      </c>
      <c r="B70" s="16">
        <v>36</v>
      </c>
      <c r="I70" s="19" t="s">
        <v>8221</v>
      </c>
      <c r="J70" s="16">
        <v>0</v>
      </c>
    </row>
    <row r="71" spans="1:10" x14ac:dyDescent="0.25">
      <c r="A71" s="18" t="s">
        <v>8219</v>
      </c>
      <c r="B71" s="16">
        <v>178</v>
      </c>
      <c r="I71" s="19" t="s">
        <v>8221</v>
      </c>
      <c r="J71" s="16">
        <v>0</v>
      </c>
    </row>
    <row r="72" spans="1:10" x14ac:dyDescent="0.25">
      <c r="A72" s="18" t="s">
        <v>8219</v>
      </c>
      <c r="B72" s="16">
        <v>17</v>
      </c>
      <c r="I72" s="19" t="s">
        <v>8221</v>
      </c>
      <c r="J72" s="16">
        <v>2</v>
      </c>
    </row>
    <row r="73" spans="1:10" x14ac:dyDescent="0.25">
      <c r="A73" s="18" t="s">
        <v>8219</v>
      </c>
      <c r="B73" s="16">
        <v>32</v>
      </c>
      <c r="I73" s="19" t="s">
        <v>8221</v>
      </c>
      <c r="J73" s="16">
        <v>0</v>
      </c>
    </row>
    <row r="74" spans="1:10" x14ac:dyDescent="0.25">
      <c r="A74" s="18" t="s">
        <v>8219</v>
      </c>
      <c r="B74" s="16">
        <v>41</v>
      </c>
      <c r="I74" s="19" t="s">
        <v>8221</v>
      </c>
      <c r="J74" s="16">
        <v>7</v>
      </c>
    </row>
    <row r="75" spans="1:10" x14ac:dyDescent="0.25">
      <c r="A75" s="18" t="s">
        <v>8219</v>
      </c>
      <c r="B75" s="16">
        <v>18</v>
      </c>
      <c r="I75" s="19" t="s">
        <v>8221</v>
      </c>
      <c r="J75" s="16">
        <v>0</v>
      </c>
    </row>
    <row r="76" spans="1:10" x14ac:dyDescent="0.25">
      <c r="A76" s="18" t="s">
        <v>8219</v>
      </c>
      <c r="B76" s="16">
        <v>29</v>
      </c>
      <c r="I76" s="19" t="s">
        <v>8221</v>
      </c>
      <c r="J76" s="16">
        <v>5</v>
      </c>
    </row>
    <row r="77" spans="1:10" x14ac:dyDescent="0.25">
      <c r="A77" s="18" t="s">
        <v>8219</v>
      </c>
      <c r="B77" s="16">
        <v>47</v>
      </c>
      <c r="I77" s="19" t="s">
        <v>8221</v>
      </c>
      <c r="J77" s="16">
        <v>0</v>
      </c>
    </row>
    <row r="78" spans="1:10" x14ac:dyDescent="0.25">
      <c r="A78" s="18" t="s">
        <v>8219</v>
      </c>
      <c r="B78" s="16">
        <v>15</v>
      </c>
      <c r="I78" s="19" t="s">
        <v>8221</v>
      </c>
      <c r="J78" s="16">
        <v>0</v>
      </c>
    </row>
    <row r="79" spans="1:10" x14ac:dyDescent="0.25">
      <c r="A79" s="18" t="s">
        <v>8219</v>
      </c>
      <c r="B79" s="16">
        <v>26</v>
      </c>
      <c r="I79" s="19" t="s">
        <v>8221</v>
      </c>
      <c r="J79" s="16">
        <v>1</v>
      </c>
    </row>
    <row r="80" spans="1:10" x14ac:dyDescent="0.25">
      <c r="A80" s="18" t="s">
        <v>8219</v>
      </c>
      <c r="B80" s="16">
        <v>35</v>
      </c>
      <c r="I80" s="19" t="s">
        <v>8221</v>
      </c>
      <c r="J80" s="16">
        <v>0</v>
      </c>
    </row>
    <row r="81" spans="1:10" x14ac:dyDescent="0.25">
      <c r="A81" s="18" t="s">
        <v>8219</v>
      </c>
      <c r="B81" s="16">
        <v>41</v>
      </c>
      <c r="I81" s="19" t="s">
        <v>8221</v>
      </c>
      <c r="J81" s="16">
        <v>5</v>
      </c>
    </row>
    <row r="82" spans="1:10" x14ac:dyDescent="0.25">
      <c r="A82" s="18" t="s">
        <v>8219</v>
      </c>
      <c r="B82" s="16">
        <v>47</v>
      </c>
      <c r="I82" s="19" t="s">
        <v>8221</v>
      </c>
      <c r="J82" s="16">
        <v>3</v>
      </c>
    </row>
    <row r="83" spans="1:10" x14ac:dyDescent="0.25">
      <c r="A83" s="18" t="s">
        <v>8219</v>
      </c>
      <c r="B83" s="16">
        <v>28</v>
      </c>
      <c r="I83" s="19" t="s">
        <v>8221</v>
      </c>
      <c r="J83" s="16">
        <v>6</v>
      </c>
    </row>
    <row r="84" spans="1:10" x14ac:dyDescent="0.25">
      <c r="A84" s="18" t="s">
        <v>8219</v>
      </c>
      <c r="B84" s="16">
        <v>100</v>
      </c>
      <c r="I84" s="19" t="s">
        <v>8221</v>
      </c>
      <c r="J84" s="16">
        <v>12</v>
      </c>
    </row>
    <row r="85" spans="1:10" x14ac:dyDescent="0.25">
      <c r="A85" s="18" t="s">
        <v>8219</v>
      </c>
      <c r="B85" s="16">
        <v>13</v>
      </c>
      <c r="I85" s="19" t="s">
        <v>8221</v>
      </c>
      <c r="J85" s="16">
        <v>13</v>
      </c>
    </row>
    <row r="86" spans="1:10" x14ac:dyDescent="0.25">
      <c r="A86" s="18" t="s">
        <v>8219</v>
      </c>
      <c r="B86" s="16">
        <v>7</v>
      </c>
      <c r="I86" s="19" t="s">
        <v>8221</v>
      </c>
      <c r="J86" s="16">
        <v>5</v>
      </c>
    </row>
    <row r="87" spans="1:10" x14ac:dyDescent="0.25">
      <c r="A87" s="18" t="s">
        <v>8219</v>
      </c>
      <c r="B87" s="16">
        <v>21</v>
      </c>
      <c r="I87" s="19" t="s">
        <v>8221</v>
      </c>
      <c r="J87" s="16">
        <v>2</v>
      </c>
    </row>
    <row r="88" spans="1:10" x14ac:dyDescent="0.25">
      <c r="A88" s="18" t="s">
        <v>8219</v>
      </c>
      <c r="B88" s="16">
        <v>17</v>
      </c>
      <c r="I88" s="19" t="s">
        <v>8221</v>
      </c>
      <c r="J88" s="16">
        <v>8</v>
      </c>
    </row>
    <row r="89" spans="1:10" x14ac:dyDescent="0.25">
      <c r="A89" s="18" t="s">
        <v>8219</v>
      </c>
      <c r="B89" s="16">
        <v>25</v>
      </c>
      <c r="I89" s="19" t="s">
        <v>8221</v>
      </c>
      <c r="J89" s="16">
        <v>0</v>
      </c>
    </row>
    <row r="90" spans="1:10" x14ac:dyDescent="0.25">
      <c r="A90" s="18" t="s">
        <v>8219</v>
      </c>
      <c r="B90" s="16">
        <v>60</v>
      </c>
      <c r="I90" s="19" t="s">
        <v>8221</v>
      </c>
      <c r="J90" s="16">
        <v>13</v>
      </c>
    </row>
    <row r="91" spans="1:10" x14ac:dyDescent="0.25">
      <c r="A91" s="18" t="s">
        <v>8219</v>
      </c>
      <c r="B91" s="16">
        <v>56</v>
      </c>
      <c r="I91" s="19" t="s">
        <v>8221</v>
      </c>
      <c r="J91" s="16">
        <v>0</v>
      </c>
    </row>
    <row r="92" spans="1:10" x14ac:dyDescent="0.25">
      <c r="A92" s="18" t="s">
        <v>8219</v>
      </c>
      <c r="B92" s="16">
        <v>16</v>
      </c>
      <c r="I92" s="19" t="s">
        <v>8221</v>
      </c>
      <c r="J92" s="16">
        <v>5</v>
      </c>
    </row>
    <row r="93" spans="1:10" x14ac:dyDescent="0.25">
      <c r="A93" s="18" t="s">
        <v>8219</v>
      </c>
      <c r="B93" s="16">
        <v>46</v>
      </c>
      <c r="I93" s="19" t="s">
        <v>8221</v>
      </c>
      <c r="J93" s="16">
        <v>8</v>
      </c>
    </row>
    <row r="94" spans="1:10" x14ac:dyDescent="0.25">
      <c r="A94" s="18" t="s">
        <v>8219</v>
      </c>
      <c r="B94" s="16">
        <v>43</v>
      </c>
      <c r="I94" s="19" t="s">
        <v>8221</v>
      </c>
      <c r="J94" s="16">
        <v>8</v>
      </c>
    </row>
    <row r="95" spans="1:10" x14ac:dyDescent="0.25">
      <c r="A95" s="18" t="s">
        <v>8219</v>
      </c>
      <c r="B95" s="16">
        <v>15</v>
      </c>
      <c r="I95" s="19" t="s">
        <v>8221</v>
      </c>
      <c r="J95" s="16">
        <v>0</v>
      </c>
    </row>
    <row r="96" spans="1:10" x14ac:dyDescent="0.25">
      <c r="A96" s="18" t="s">
        <v>8219</v>
      </c>
      <c r="B96" s="16">
        <v>12</v>
      </c>
      <c r="I96" s="19" t="s">
        <v>8221</v>
      </c>
      <c r="J96" s="16">
        <v>2</v>
      </c>
    </row>
    <row r="97" spans="1:10" x14ac:dyDescent="0.25">
      <c r="A97" s="18" t="s">
        <v>8219</v>
      </c>
      <c r="B97" s="16">
        <v>21</v>
      </c>
      <c r="I97" s="19" t="s">
        <v>8221</v>
      </c>
      <c r="J97" s="16">
        <v>3</v>
      </c>
    </row>
    <row r="98" spans="1:10" x14ac:dyDescent="0.25">
      <c r="A98" s="18" t="s">
        <v>8219</v>
      </c>
      <c r="B98" s="16">
        <v>34</v>
      </c>
      <c r="I98" s="19" t="s">
        <v>8221</v>
      </c>
      <c r="J98" s="16">
        <v>0</v>
      </c>
    </row>
    <row r="99" spans="1:10" x14ac:dyDescent="0.25">
      <c r="A99" s="18" t="s">
        <v>8219</v>
      </c>
      <c r="B99" s="16">
        <v>8</v>
      </c>
      <c r="I99" s="19" t="s">
        <v>8221</v>
      </c>
      <c r="J99" s="16">
        <v>0</v>
      </c>
    </row>
    <row r="100" spans="1:10" x14ac:dyDescent="0.25">
      <c r="A100" s="18" t="s">
        <v>8219</v>
      </c>
      <c r="B100" s="16">
        <v>60</v>
      </c>
      <c r="I100" s="19" t="s">
        <v>8221</v>
      </c>
      <c r="J100" s="16">
        <v>11</v>
      </c>
    </row>
    <row r="101" spans="1:10" x14ac:dyDescent="0.25">
      <c r="A101" s="18" t="s">
        <v>8219</v>
      </c>
      <c r="B101" s="16">
        <v>39</v>
      </c>
      <c r="I101" s="19" t="s">
        <v>8221</v>
      </c>
      <c r="J101" s="16">
        <v>0</v>
      </c>
    </row>
    <row r="102" spans="1:10" x14ac:dyDescent="0.25">
      <c r="A102" s="18" t="s">
        <v>8219</v>
      </c>
      <c r="B102" s="16">
        <v>26</v>
      </c>
      <c r="I102" s="19" t="s">
        <v>8221</v>
      </c>
      <c r="J102" s="16">
        <v>1</v>
      </c>
    </row>
    <row r="103" spans="1:10" x14ac:dyDescent="0.25">
      <c r="A103" s="18" t="s">
        <v>8219</v>
      </c>
      <c r="B103" s="16">
        <v>35</v>
      </c>
      <c r="I103" s="19" t="s">
        <v>8221</v>
      </c>
      <c r="J103" s="16">
        <v>0</v>
      </c>
    </row>
    <row r="104" spans="1:10" x14ac:dyDescent="0.25">
      <c r="A104" s="18" t="s">
        <v>8219</v>
      </c>
      <c r="B104" s="16">
        <v>65</v>
      </c>
      <c r="I104" s="19" t="s">
        <v>8221</v>
      </c>
      <c r="J104" s="16">
        <v>17</v>
      </c>
    </row>
    <row r="105" spans="1:10" x14ac:dyDescent="0.25">
      <c r="A105" s="18" t="s">
        <v>8219</v>
      </c>
      <c r="B105" s="16">
        <v>49</v>
      </c>
      <c r="I105" s="19" t="s">
        <v>8221</v>
      </c>
      <c r="J105" s="16">
        <v>2</v>
      </c>
    </row>
    <row r="106" spans="1:10" x14ac:dyDescent="0.25">
      <c r="A106" s="18" t="s">
        <v>8219</v>
      </c>
      <c r="B106" s="16">
        <v>10</v>
      </c>
      <c r="I106" s="19" t="s">
        <v>8221</v>
      </c>
      <c r="J106" s="16">
        <v>1</v>
      </c>
    </row>
    <row r="107" spans="1:10" x14ac:dyDescent="0.25">
      <c r="A107" s="18" t="s">
        <v>8219</v>
      </c>
      <c r="B107" s="16">
        <v>60</v>
      </c>
      <c r="I107" s="19" t="s">
        <v>8221</v>
      </c>
      <c r="J107" s="16">
        <v>2</v>
      </c>
    </row>
    <row r="108" spans="1:10" x14ac:dyDescent="0.25">
      <c r="A108" s="18" t="s">
        <v>8219</v>
      </c>
      <c r="B108" s="16">
        <v>27</v>
      </c>
      <c r="I108" s="19" t="s">
        <v>8221</v>
      </c>
      <c r="J108" s="16">
        <v>16</v>
      </c>
    </row>
    <row r="109" spans="1:10" x14ac:dyDescent="0.25">
      <c r="A109" s="18" t="s">
        <v>8219</v>
      </c>
      <c r="B109" s="16">
        <v>69</v>
      </c>
      <c r="I109" s="19" t="s">
        <v>8221</v>
      </c>
      <c r="J109" s="16">
        <v>1</v>
      </c>
    </row>
    <row r="110" spans="1:10" x14ac:dyDescent="0.25">
      <c r="A110" s="18" t="s">
        <v>8219</v>
      </c>
      <c r="B110" s="16">
        <v>47</v>
      </c>
      <c r="I110" s="19" t="s">
        <v>8221</v>
      </c>
      <c r="J110" s="16">
        <v>4</v>
      </c>
    </row>
    <row r="111" spans="1:10" x14ac:dyDescent="0.25">
      <c r="A111" s="18" t="s">
        <v>8219</v>
      </c>
      <c r="B111" s="16">
        <v>47</v>
      </c>
      <c r="I111" s="19" t="s">
        <v>8221</v>
      </c>
      <c r="J111" s="16">
        <v>5</v>
      </c>
    </row>
    <row r="112" spans="1:10" x14ac:dyDescent="0.25">
      <c r="A112" s="18" t="s">
        <v>8219</v>
      </c>
      <c r="B112" s="16">
        <v>26</v>
      </c>
      <c r="I112" s="19" t="s">
        <v>8221</v>
      </c>
      <c r="J112" s="16">
        <v>7</v>
      </c>
    </row>
    <row r="113" spans="1:10" x14ac:dyDescent="0.25">
      <c r="A113" s="18" t="s">
        <v>8219</v>
      </c>
      <c r="B113" s="16">
        <v>53</v>
      </c>
      <c r="I113" s="19" t="s">
        <v>8221</v>
      </c>
      <c r="J113" s="16">
        <v>0</v>
      </c>
    </row>
    <row r="114" spans="1:10" x14ac:dyDescent="0.25">
      <c r="A114" s="18" t="s">
        <v>8219</v>
      </c>
      <c r="B114" s="16">
        <v>81</v>
      </c>
      <c r="I114" s="19" t="s">
        <v>8221</v>
      </c>
      <c r="J114" s="16">
        <v>12</v>
      </c>
    </row>
    <row r="115" spans="1:10" x14ac:dyDescent="0.25">
      <c r="A115" s="18" t="s">
        <v>8219</v>
      </c>
      <c r="B115" s="16">
        <v>78</v>
      </c>
      <c r="I115" s="19" t="s">
        <v>8221</v>
      </c>
      <c r="J115" s="16">
        <v>2</v>
      </c>
    </row>
    <row r="116" spans="1:10" x14ac:dyDescent="0.25">
      <c r="A116" s="18" t="s">
        <v>8219</v>
      </c>
      <c r="B116" s="16">
        <v>35</v>
      </c>
      <c r="I116" s="19" t="s">
        <v>8221</v>
      </c>
      <c r="J116" s="16">
        <v>5</v>
      </c>
    </row>
    <row r="117" spans="1:10" x14ac:dyDescent="0.25">
      <c r="A117" s="18" t="s">
        <v>8219</v>
      </c>
      <c r="B117" s="16">
        <v>22</v>
      </c>
      <c r="I117" s="19" t="s">
        <v>8221</v>
      </c>
      <c r="J117" s="16">
        <v>2</v>
      </c>
    </row>
    <row r="118" spans="1:10" x14ac:dyDescent="0.25">
      <c r="A118" s="18" t="s">
        <v>8219</v>
      </c>
      <c r="B118" s="16">
        <v>57</v>
      </c>
      <c r="I118" s="19" t="s">
        <v>8221</v>
      </c>
      <c r="J118" s="16">
        <v>3</v>
      </c>
    </row>
    <row r="119" spans="1:10" x14ac:dyDescent="0.25">
      <c r="A119" s="18" t="s">
        <v>8219</v>
      </c>
      <c r="B119" s="16">
        <v>27</v>
      </c>
      <c r="I119" s="19" t="s">
        <v>8221</v>
      </c>
      <c r="J119" s="16">
        <v>0</v>
      </c>
    </row>
    <row r="120" spans="1:10" x14ac:dyDescent="0.25">
      <c r="A120" s="18" t="s">
        <v>8219</v>
      </c>
      <c r="B120" s="16">
        <v>39</v>
      </c>
      <c r="I120" s="19" t="s">
        <v>8221</v>
      </c>
      <c r="J120" s="16">
        <v>49</v>
      </c>
    </row>
    <row r="121" spans="1:10" x14ac:dyDescent="0.25">
      <c r="A121" s="18" t="s">
        <v>8219</v>
      </c>
      <c r="B121" s="16">
        <v>37</v>
      </c>
      <c r="I121" s="19" t="s">
        <v>8221</v>
      </c>
      <c r="J121" s="16">
        <v>1</v>
      </c>
    </row>
    <row r="122" spans="1:10" x14ac:dyDescent="0.25">
      <c r="A122" s="18" t="s">
        <v>8219</v>
      </c>
      <c r="B122" s="16">
        <v>137</v>
      </c>
      <c r="I122" s="19" t="s">
        <v>8221</v>
      </c>
      <c r="J122" s="16">
        <v>2</v>
      </c>
    </row>
    <row r="123" spans="1:10" x14ac:dyDescent="0.25">
      <c r="A123" s="18" t="s">
        <v>8219</v>
      </c>
      <c r="B123" s="16">
        <v>376</v>
      </c>
      <c r="I123" s="19" t="s">
        <v>8221</v>
      </c>
      <c r="J123" s="16">
        <v>0</v>
      </c>
    </row>
    <row r="124" spans="1:10" x14ac:dyDescent="0.25">
      <c r="A124" s="18" t="s">
        <v>8219</v>
      </c>
      <c r="B124" s="16">
        <v>202</v>
      </c>
      <c r="I124" s="19" t="s">
        <v>8221</v>
      </c>
      <c r="J124" s="16">
        <v>0</v>
      </c>
    </row>
    <row r="125" spans="1:10" x14ac:dyDescent="0.25">
      <c r="A125" s="18" t="s">
        <v>8219</v>
      </c>
      <c r="B125" s="16">
        <v>328</v>
      </c>
      <c r="I125" s="19" t="s">
        <v>8221</v>
      </c>
      <c r="J125" s="16">
        <v>11</v>
      </c>
    </row>
    <row r="126" spans="1:10" x14ac:dyDescent="0.25">
      <c r="A126" s="18" t="s">
        <v>8219</v>
      </c>
      <c r="B126" s="16">
        <v>84</v>
      </c>
      <c r="I126" s="19" t="s">
        <v>8221</v>
      </c>
      <c r="J126" s="16">
        <v>1</v>
      </c>
    </row>
    <row r="127" spans="1:10" x14ac:dyDescent="0.25">
      <c r="A127" s="18" t="s">
        <v>8219</v>
      </c>
      <c r="B127" s="16">
        <v>96</v>
      </c>
      <c r="I127" s="19" t="s">
        <v>8221</v>
      </c>
      <c r="J127" s="16">
        <v>8</v>
      </c>
    </row>
    <row r="128" spans="1:10" x14ac:dyDescent="0.25">
      <c r="A128" s="18" t="s">
        <v>8219</v>
      </c>
      <c r="B128" s="16">
        <v>223</v>
      </c>
      <c r="I128" s="19" t="s">
        <v>8221</v>
      </c>
      <c r="J128" s="16">
        <v>5</v>
      </c>
    </row>
    <row r="129" spans="1:10" x14ac:dyDescent="0.25">
      <c r="A129" s="18" t="s">
        <v>8219</v>
      </c>
      <c r="B129" s="16">
        <v>62</v>
      </c>
      <c r="I129" s="19" t="s">
        <v>8221</v>
      </c>
      <c r="J129" s="16">
        <v>39</v>
      </c>
    </row>
    <row r="130" spans="1:10" x14ac:dyDescent="0.25">
      <c r="A130" s="18" t="s">
        <v>8219</v>
      </c>
      <c r="B130" s="16">
        <v>146</v>
      </c>
      <c r="I130" s="19" t="s">
        <v>8221</v>
      </c>
      <c r="J130" s="16">
        <v>0</v>
      </c>
    </row>
    <row r="131" spans="1:10" x14ac:dyDescent="0.25">
      <c r="A131" s="18" t="s">
        <v>8219</v>
      </c>
      <c r="B131" s="16">
        <v>235</v>
      </c>
      <c r="I131" s="19" t="s">
        <v>8221</v>
      </c>
      <c r="J131" s="16">
        <v>0</v>
      </c>
    </row>
    <row r="132" spans="1:10" x14ac:dyDescent="0.25">
      <c r="A132" s="18" t="s">
        <v>8219</v>
      </c>
      <c r="B132" s="16">
        <v>437</v>
      </c>
      <c r="I132" s="19" t="s">
        <v>8221</v>
      </c>
      <c r="J132" s="16">
        <v>2</v>
      </c>
    </row>
    <row r="133" spans="1:10" x14ac:dyDescent="0.25">
      <c r="A133" s="18" t="s">
        <v>8219</v>
      </c>
      <c r="B133" s="16">
        <v>77</v>
      </c>
      <c r="I133" s="19" t="s">
        <v>8221</v>
      </c>
      <c r="J133" s="16">
        <v>170</v>
      </c>
    </row>
    <row r="134" spans="1:10" x14ac:dyDescent="0.25">
      <c r="A134" s="18" t="s">
        <v>8219</v>
      </c>
      <c r="B134" s="16">
        <v>108</v>
      </c>
      <c r="I134" s="19" t="s">
        <v>8221</v>
      </c>
      <c r="J134" s="16">
        <v>5</v>
      </c>
    </row>
    <row r="135" spans="1:10" x14ac:dyDescent="0.25">
      <c r="A135" s="18" t="s">
        <v>8219</v>
      </c>
      <c r="B135" s="16">
        <v>7</v>
      </c>
      <c r="I135" s="19" t="s">
        <v>8221</v>
      </c>
      <c r="J135" s="16">
        <v>14</v>
      </c>
    </row>
    <row r="136" spans="1:10" x14ac:dyDescent="0.25">
      <c r="A136" s="18" t="s">
        <v>8219</v>
      </c>
      <c r="B136" s="16">
        <v>314</v>
      </c>
      <c r="I136" s="19" t="s">
        <v>8221</v>
      </c>
      <c r="J136" s="16">
        <v>1</v>
      </c>
    </row>
    <row r="137" spans="1:10" x14ac:dyDescent="0.25">
      <c r="A137" s="18" t="s">
        <v>8219</v>
      </c>
      <c r="B137" s="16">
        <v>188</v>
      </c>
      <c r="I137" s="19" t="s">
        <v>8221</v>
      </c>
      <c r="J137" s="16">
        <v>0</v>
      </c>
    </row>
    <row r="138" spans="1:10" x14ac:dyDescent="0.25">
      <c r="A138" s="18" t="s">
        <v>8219</v>
      </c>
      <c r="B138" s="16">
        <v>275</v>
      </c>
      <c r="I138" s="19" t="s">
        <v>8221</v>
      </c>
      <c r="J138" s="16">
        <v>124</v>
      </c>
    </row>
    <row r="139" spans="1:10" x14ac:dyDescent="0.25">
      <c r="A139" s="18" t="s">
        <v>8219</v>
      </c>
      <c r="B139" s="16">
        <v>560</v>
      </c>
      <c r="I139" s="19" t="s">
        <v>8221</v>
      </c>
      <c r="J139" s="16">
        <v>0</v>
      </c>
    </row>
    <row r="140" spans="1:10" x14ac:dyDescent="0.25">
      <c r="A140" s="18" t="s">
        <v>8219</v>
      </c>
      <c r="B140" s="16">
        <v>688</v>
      </c>
      <c r="I140" s="19" t="s">
        <v>8221</v>
      </c>
      <c r="J140" s="16">
        <v>0</v>
      </c>
    </row>
    <row r="141" spans="1:10" x14ac:dyDescent="0.25">
      <c r="A141" s="18" t="s">
        <v>8219</v>
      </c>
      <c r="B141" s="16">
        <v>942</v>
      </c>
      <c r="I141" s="19" t="s">
        <v>8221</v>
      </c>
      <c r="J141" s="16">
        <v>55</v>
      </c>
    </row>
    <row r="142" spans="1:10" x14ac:dyDescent="0.25">
      <c r="A142" s="18" t="s">
        <v>8219</v>
      </c>
      <c r="B142" s="16">
        <v>88</v>
      </c>
      <c r="I142" s="19" t="s">
        <v>8221</v>
      </c>
      <c r="J142" s="16">
        <v>140</v>
      </c>
    </row>
    <row r="143" spans="1:10" x14ac:dyDescent="0.25">
      <c r="A143" s="18" t="s">
        <v>8219</v>
      </c>
      <c r="B143" s="16">
        <v>220</v>
      </c>
      <c r="I143" s="19" t="s">
        <v>8221</v>
      </c>
      <c r="J143" s="16">
        <v>21</v>
      </c>
    </row>
    <row r="144" spans="1:10" x14ac:dyDescent="0.25">
      <c r="A144" s="18" t="s">
        <v>8219</v>
      </c>
      <c r="B144" s="16">
        <v>145</v>
      </c>
      <c r="I144" s="19" t="s">
        <v>8221</v>
      </c>
      <c r="J144" s="16">
        <v>1</v>
      </c>
    </row>
    <row r="145" spans="1:10" x14ac:dyDescent="0.25">
      <c r="A145" s="18" t="s">
        <v>8219</v>
      </c>
      <c r="B145" s="16">
        <v>963</v>
      </c>
      <c r="I145" s="19" t="s">
        <v>8221</v>
      </c>
      <c r="J145" s="16">
        <v>147</v>
      </c>
    </row>
    <row r="146" spans="1:10" x14ac:dyDescent="0.25">
      <c r="A146" s="18" t="s">
        <v>8219</v>
      </c>
      <c r="B146" s="16">
        <v>91</v>
      </c>
      <c r="I146" s="19" t="s">
        <v>8221</v>
      </c>
      <c r="J146" s="16">
        <v>11</v>
      </c>
    </row>
    <row r="147" spans="1:10" x14ac:dyDescent="0.25">
      <c r="A147" s="18" t="s">
        <v>8219</v>
      </c>
      <c r="B147" s="16">
        <v>58</v>
      </c>
      <c r="I147" s="19" t="s">
        <v>8221</v>
      </c>
      <c r="J147" s="16">
        <v>125</v>
      </c>
    </row>
    <row r="148" spans="1:10" x14ac:dyDescent="0.25">
      <c r="A148" s="18" t="s">
        <v>8219</v>
      </c>
      <c r="B148" s="16">
        <v>36</v>
      </c>
      <c r="I148" s="19" t="s">
        <v>8221</v>
      </c>
      <c r="J148" s="16">
        <v>1</v>
      </c>
    </row>
    <row r="149" spans="1:10" x14ac:dyDescent="0.25">
      <c r="A149" s="18" t="s">
        <v>8219</v>
      </c>
      <c r="B149" s="16">
        <v>165</v>
      </c>
      <c r="I149" s="19" t="s">
        <v>8221</v>
      </c>
      <c r="J149" s="16">
        <v>0</v>
      </c>
    </row>
    <row r="150" spans="1:10" x14ac:dyDescent="0.25">
      <c r="A150" s="18" t="s">
        <v>8219</v>
      </c>
      <c r="B150" s="16">
        <v>111</v>
      </c>
      <c r="I150" s="19" t="s">
        <v>8221</v>
      </c>
      <c r="J150" s="16">
        <v>0</v>
      </c>
    </row>
    <row r="151" spans="1:10" x14ac:dyDescent="0.25">
      <c r="A151" s="18" t="s">
        <v>8219</v>
      </c>
      <c r="B151" s="16">
        <v>1596</v>
      </c>
      <c r="I151" s="19" t="s">
        <v>8221</v>
      </c>
      <c r="J151" s="16">
        <v>3</v>
      </c>
    </row>
    <row r="152" spans="1:10" x14ac:dyDescent="0.25">
      <c r="A152" s="18" t="s">
        <v>8219</v>
      </c>
      <c r="B152" s="16">
        <v>61</v>
      </c>
      <c r="I152" s="19" t="s">
        <v>8221</v>
      </c>
      <c r="J152" s="16">
        <v>0</v>
      </c>
    </row>
    <row r="153" spans="1:10" x14ac:dyDescent="0.25">
      <c r="A153" s="18" t="s">
        <v>8219</v>
      </c>
      <c r="B153" s="16">
        <v>287</v>
      </c>
      <c r="I153" s="19" t="s">
        <v>8221</v>
      </c>
      <c r="J153" s="16">
        <v>0</v>
      </c>
    </row>
    <row r="154" spans="1:10" x14ac:dyDescent="0.25">
      <c r="A154" s="18" t="s">
        <v>8219</v>
      </c>
      <c r="B154" s="16">
        <v>65</v>
      </c>
      <c r="I154" s="19" t="s">
        <v>8221</v>
      </c>
      <c r="J154" s="16">
        <v>0</v>
      </c>
    </row>
    <row r="155" spans="1:10" x14ac:dyDescent="0.25">
      <c r="A155" s="18" t="s">
        <v>8219</v>
      </c>
      <c r="B155" s="16">
        <v>118</v>
      </c>
      <c r="I155" s="19" t="s">
        <v>8221</v>
      </c>
      <c r="J155" s="16">
        <v>0</v>
      </c>
    </row>
    <row r="156" spans="1:10" x14ac:dyDescent="0.25">
      <c r="A156" s="18" t="s">
        <v>8219</v>
      </c>
      <c r="B156" s="16">
        <v>113</v>
      </c>
      <c r="I156" s="19" t="s">
        <v>8221</v>
      </c>
      <c r="J156" s="16">
        <v>3</v>
      </c>
    </row>
    <row r="157" spans="1:10" x14ac:dyDescent="0.25">
      <c r="A157" s="18" t="s">
        <v>8219</v>
      </c>
      <c r="B157" s="16">
        <v>332</v>
      </c>
      <c r="I157" s="19" t="s">
        <v>8221</v>
      </c>
      <c r="J157" s="16">
        <v>0</v>
      </c>
    </row>
    <row r="158" spans="1:10" x14ac:dyDescent="0.25">
      <c r="A158" s="18" t="s">
        <v>8219</v>
      </c>
      <c r="B158" s="16">
        <v>62</v>
      </c>
      <c r="I158" s="19" t="s">
        <v>8221</v>
      </c>
      <c r="J158" s="16">
        <v>1</v>
      </c>
    </row>
    <row r="159" spans="1:10" x14ac:dyDescent="0.25">
      <c r="A159" s="18" t="s">
        <v>8219</v>
      </c>
      <c r="B159" s="16">
        <v>951</v>
      </c>
      <c r="I159" s="19" t="s">
        <v>8221</v>
      </c>
      <c r="J159" s="16">
        <v>3</v>
      </c>
    </row>
    <row r="160" spans="1:10" x14ac:dyDescent="0.25">
      <c r="A160" s="18" t="s">
        <v>8219</v>
      </c>
      <c r="B160" s="16">
        <v>415</v>
      </c>
      <c r="I160" s="19" t="s">
        <v>8221</v>
      </c>
      <c r="J160" s="16">
        <v>22</v>
      </c>
    </row>
    <row r="161" spans="1:10" x14ac:dyDescent="0.25">
      <c r="A161" s="18" t="s">
        <v>8219</v>
      </c>
      <c r="B161" s="16">
        <v>305</v>
      </c>
      <c r="I161" s="19" t="s">
        <v>8221</v>
      </c>
      <c r="J161" s="16">
        <v>26</v>
      </c>
    </row>
    <row r="162" spans="1:10" x14ac:dyDescent="0.25">
      <c r="A162" s="18" t="s">
        <v>8219</v>
      </c>
      <c r="B162" s="16">
        <v>2139</v>
      </c>
      <c r="I162" s="19" t="s">
        <v>8221</v>
      </c>
      <c r="J162" s="16">
        <v>4</v>
      </c>
    </row>
    <row r="163" spans="1:10" x14ac:dyDescent="0.25">
      <c r="A163" s="18" t="s">
        <v>8219</v>
      </c>
      <c r="B163" s="16">
        <v>79</v>
      </c>
      <c r="I163" s="19" t="s">
        <v>8221</v>
      </c>
      <c r="J163" s="16">
        <v>0</v>
      </c>
    </row>
    <row r="164" spans="1:10" x14ac:dyDescent="0.25">
      <c r="A164" s="18" t="s">
        <v>8219</v>
      </c>
      <c r="B164" s="16">
        <v>179</v>
      </c>
      <c r="I164" s="19" t="s">
        <v>8221</v>
      </c>
      <c r="J164" s="16">
        <v>4</v>
      </c>
    </row>
    <row r="165" spans="1:10" x14ac:dyDescent="0.25">
      <c r="A165" s="18" t="s">
        <v>8219</v>
      </c>
      <c r="B165" s="16">
        <v>202</v>
      </c>
      <c r="I165" s="19" t="s">
        <v>8221</v>
      </c>
      <c r="J165" s="16">
        <v>9</v>
      </c>
    </row>
    <row r="166" spans="1:10" x14ac:dyDescent="0.25">
      <c r="A166" s="18" t="s">
        <v>8219</v>
      </c>
      <c r="B166" s="16">
        <v>760</v>
      </c>
      <c r="I166" s="19" t="s">
        <v>8221</v>
      </c>
      <c r="J166" s="16">
        <v>5</v>
      </c>
    </row>
    <row r="167" spans="1:10" x14ac:dyDescent="0.25">
      <c r="A167" s="18" t="s">
        <v>8219</v>
      </c>
      <c r="B167" s="16">
        <v>563</v>
      </c>
      <c r="I167" s="19" t="s">
        <v>8221</v>
      </c>
      <c r="J167" s="16">
        <v>14</v>
      </c>
    </row>
    <row r="168" spans="1:10" x14ac:dyDescent="0.25">
      <c r="A168" s="18" t="s">
        <v>8219</v>
      </c>
      <c r="B168" s="16">
        <v>135</v>
      </c>
      <c r="I168" s="19" t="s">
        <v>8221</v>
      </c>
      <c r="J168" s="16">
        <v>1</v>
      </c>
    </row>
    <row r="169" spans="1:10" x14ac:dyDescent="0.25">
      <c r="A169" s="18" t="s">
        <v>8219</v>
      </c>
      <c r="B169" s="16">
        <v>290</v>
      </c>
      <c r="I169" s="19" t="s">
        <v>8221</v>
      </c>
      <c r="J169" s="16">
        <v>10</v>
      </c>
    </row>
    <row r="170" spans="1:10" x14ac:dyDescent="0.25">
      <c r="A170" s="18" t="s">
        <v>8219</v>
      </c>
      <c r="B170" s="16">
        <v>447</v>
      </c>
      <c r="I170" s="19" t="s">
        <v>8221</v>
      </c>
      <c r="J170" s="16">
        <v>3</v>
      </c>
    </row>
    <row r="171" spans="1:10" x14ac:dyDescent="0.25">
      <c r="A171" s="18" t="s">
        <v>8219</v>
      </c>
      <c r="B171" s="16">
        <v>232</v>
      </c>
      <c r="I171" s="19" t="s">
        <v>8221</v>
      </c>
      <c r="J171" s="16">
        <v>1</v>
      </c>
    </row>
    <row r="172" spans="1:10" x14ac:dyDescent="0.25">
      <c r="A172" s="18" t="s">
        <v>8219</v>
      </c>
      <c r="B172" s="16">
        <v>168</v>
      </c>
      <c r="I172" s="19" t="s">
        <v>8221</v>
      </c>
      <c r="J172" s="16">
        <v>0</v>
      </c>
    </row>
    <row r="173" spans="1:10" x14ac:dyDescent="0.25">
      <c r="A173" s="18" t="s">
        <v>8219</v>
      </c>
      <c r="B173" s="16">
        <v>128</v>
      </c>
      <c r="I173" s="19" t="s">
        <v>8221</v>
      </c>
      <c r="J173" s="16">
        <v>5</v>
      </c>
    </row>
    <row r="174" spans="1:10" x14ac:dyDescent="0.25">
      <c r="A174" s="18" t="s">
        <v>8219</v>
      </c>
      <c r="B174" s="16">
        <v>493</v>
      </c>
      <c r="I174" s="19" t="s">
        <v>8221</v>
      </c>
      <c r="J174" s="16">
        <v>2</v>
      </c>
    </row>
    <row r="175" spans="1:10" x14ac:dyDescent="0.25">
      <c r="A175" s="18" t="s">
        <v>8219</v>
      </c>
      <c r="B175" s="16">
        <v>131</v>
      </c>
      <c r="I175" s="19" t="s">
        <v>8221</v>
      </c>
      <c r="J175" s="16">
        <v>68</v>
      </c>
    </row>
    <row r="176" spans="1:10" x14ac:dyDescent="0.25">
      <c r="A176" s="18" t="s">
        <v>8219</v>
      </c>
      <c r="B176" s="16">
        <v>50</v>
      </c>
      <c r="I176" s="19" t="s">
        <v>8221</v>
      </c>
      <c r="J176" s="16">
        <v>3</v>
      </c>
    </row>
    <row r="177" spans="1:10" x14ac:dyDescent="0.25">
      <c r="A177" s="18" t="s">
        <v>8219</v>
      </c>
      <c r="B177" s="16">
        <v>665</v>
      </c>
      <c r="I177" s="19" t="s">
        <v>8221</v>
      </c>
      <c r="J177" s="16">
        <v>34</v>
      </c>
    </row>
    <row r="178" spans="1:10" x14ac:dyDescent="0.25">
      <c r="A178" s="18" t="s">
        <v>8219</v>
      </c>
      <c r="B178" s="16">
        <v>129</v>
      </c>
      <c r="I178" s="19" t="s">
        <v>8221</v>
      </c>
      <c r="J178" s="16">
        <v>0</v>
      </c>
    </row>
    <row r="179" spans="1:10" x14ac:dyDescent="0.25">
      <c r="A179" s="18" t="s">
        <v>8219</v>
      </c>
      <c r="B179" s="16">
        <v>142</v>
      </c>
      <c r="I179" s="19" t="s">
        <v>8221</v>
      </c>
      <c r="J179" s="16">
        <v>3</v>
      </c>
    </row>
    <row r="180" spans="1:10" x14ac:dyDescent="0.25">
      <c r="A180" s="18" t="s">
        <v>8219</v>
      </c>
      <c r="B180" s="16">
        <v>2436</v>
      </c>
      <c r="I180" s="19" t="s">
        <v>8221</v>
      </c>
      <c r="J180" s="16">
        <v>0</v>
      </c>
    </row>
    <row r="181" spans="1:10" x14ac:dyDescent="0.25">
      <c r="A181" s="18" t="s">
        <v>8219</v>
      </c>
      <c r="B181" s="16">
        <v>244</v>
      </c>
      <c r="I181" s="19" t="s">
        <v>8221</v>
      </c>
      <c r="J181" s="16">
        <v>70</v>
      </c>
    </row>
    <row r="182" spans="1:10" x14ac:dyDescent="0.25">
      <c r="A182" s="18" t="s">
        <v>8219</v>
      </c>
      <c r="B182" s="16">
        <v>298</v>
      </c>
      <c r="I182" s="19" t="s">
        <v>8221</v>
      </c>
      <c r="J182" s="16">
        <v>1</v>
      </c>
    </row>
    <row r="183" spans="1:10" x14ac:dyDescent="0.25">
      <c r="A183" s="18" t="s">
        <v>8219</v>
      </c>
      <c r="B183" s="16">
        <v>251</v>
      </c>
      <c r="I183" s="19" t="s">
        <v>8221</v>
      </c>
      <c r="J183" s="16">
        <v>1</v>
      </c>
    </row>
    <row r="184" spans="1:10" x14ac:dyDescent="0.25">
      <c r="A184" s="18" t="s">
        <v>8219</v>
      </c>
      <c r="B184" s="16">
        <v>108</v>
      </c>
      <c r="I184" s="19" t="s">
        <v>8221</v>
      </c>
      <c r="J184" s="16">
        <v>1</v>
      </c>
    </row>
    <row r="185" spans="1:10" x14ac:dyDescent="0.25">
      <c r="A185" s="18" t="s">
        <v>8219</v>
      </c>
      <c r="B185" s="16">
        <v>82</v>
      </c>
      <c r="I185" s="19" t="s">
        <v>8221</v>
      </c>
      <c r="J185" s="16">
        <v>2</v>
      </c>
    </row>
    <row r="186" spans="1:10" x14ac:dyDescent="0.25">
      <c r="A186" s="18" t="s">
        <v>8219</v>
      </c>
      <c r="B186" s="16">
        <v>74</v>
      </c>
      <c r="I186" s="19" t="s">
        <v>8221</v>
      </c>
      <c r="J186" s="16">
        <v>2</v>
      </c>
    </row>
    <row r="187" spans="1:10" x14ac:dyDescent="0.25">
      <c r="A187" s="18" t="s">
        <v>8219</v>
      </c>
      <c r="B187" s="16">
        <v>189</v>
      </c>
      <c r="I187" s="19" t="s">
        <v>8221</v>
      </c>
      <c r="J187" s="16">
        <v>34</v>
      </c>
    </row>
    <row r="188" spans="1:10" x14ac:dyDescent="0.25">
      <c r="A188" s="18" t="s">
        <v>8219</v>
      </c>
      <c r="B188" s="16">
        <v>80</v>
      </c>
      <c r="I188" s="19" t="s">
        <v>8221</v>
      </c>
      <c r="J188" s="16">
        <v>2</v>
      </c>
    </row>
    <row r="189" spans="1:10" x14ac:dyDescent="0.25">
      <c r="A189" s="18" t="s">
        <v>8219</v>
      </c>
      <c r="B189" s="16">
        <v>576</v>
      </c>
      <c r="I189" s="19" t="s">
        <v>8221</v>
      </c>
      <c r="J189" s="16">
        <v>0</v>
      </c>
    </row>
    <row r="190" spans="1:10" x14ac:dyDescent="0.25">
      <c r="A190" s="18" t="s">
        <v>8219</v>
      </c>
      <c r="B190" s="16">
        <v>202</v>
      </c>
      <c r="I190" s="19" t="s">
        <v>8221</v>
      </c>
      <c r="J190" s="16">
        <v>1</v>
      </c>
    </row>
    <row r="191" spans="1:10" x14ac:dyDescent="0.25">
      <c r="A191" s="18" t="s">
        <v>8219</v>
      </c>
      <c r="B191" s="16">
        <v>238</v>
      </c>
      <c r="I191" s="19" t="s">
        <v>8221</v>
      </c>
      <c r="J191" s="16">
        <v>8</v>
      </c>
    </row>
    <row r="192" spans="1:10" x14ac:dyDescent="0.25">
      <c r="A192" s="18" t="s">
        <v>8219</v>
      </c>
      <c r="B192" s="16">
        <v>36</v>
      </c>
      <c r="I192" s="19" t="s">
        <v>8221</v>
      </c>
      <c r="J192" s="16">
        <v>4</v>
      </c>
    </row>
    <row r="193" spans="1:10" x14ac:dyDescent="0.25">
      <c r="A193" s="18" t="s">
        <v>8219</v>
      </c>
      <c r="B193" s="16">
        <v>150</v>
      </c>
      <c r="I193" s="19" t="s">
        <v>8221</v>
      </c>
      <c r="J193" s="16">
        <v>28</v>
      </c>
    </row>
    <row r="194" spans="1:10" x14ac:dyDescent="0.25">
      <c r="A194" s="18" t="s">
        <v>8219</v>
      </c>
      <c r="B194" s="16">
        <v>146</v>
      </c>
      <c r="I194" s="19" t="s">
        <v>8221</v>
      </c>
      <c r="J194" s="16">
        <v>0</v>
      </c>
    </row>
    <row r="195" spans="1:10" x14ac:dyDescent="0.25">
      <c r="A195" s="18" t="s">
        <v>8219</v>
      </c>
      <c r="B195" s="16">
        <v>222</v>
      </c>
      <c r="I195" s="19" t="s">
        <v>8221</v>
      </c>
      <c r="J195" s="16">
        <v>6</v>
      </c>
    </row>
    <row r="196" spans="1:10" x14ac:dyDescent="0.25">
      <c r="A196" s="18" t="s">
        <v>8219</v>
      </c>
      <c r="B196" s="16">
        <v>120</v>
      </c>
      <c r="I196" s="19" t="s">
        <v>8221</v>
      </c>
      <c r="J196" s="16">
        <v>22</v>
      </c>
    </row>
    <row r="197" spans="1:10" x14ac:dyDescent="0.25">
      <c r="A197" s="18" t="s">
        <v>8219</v>
      </c>
      <c r="B197" s="16">
        <v>126</v>
      </c>
      <c r="I197" s="19" t="s">
        <v>8221</v>
      </c>
      <c r="J197" s="16">
        <v>0</v>
      </c>
    </row>
    <row r="198" spans="1:10" x14ac:dyDescent="0.25">
      <c r="A198" s="18" t="s">
        <v>8219</v>
      </c>
      <c r="B198" s="16">
        <v>158</v>
      </c>
      <c r="I198" s="19" t="s">
        <v>8221</v>
      </c>
      <c r="J198" s="16">
        <v>1</v>
      </c>
    </row>
    <row r="199" spans="1:10" x14ac:dyDescent="0.25">
      <c r="A199" s="18" t="s">
        <v>8219</v>
      </c>
      <c r="B199" s="16">
        <v>316</v>
      </c>
      <c r="I199" s="19" t="s">
        <v>8221</v>
      </c>
      <c r="J199" s="16">
        <v>20</v>
      </c>
    </row>
    <row r="200" spans="1:10" x14ac:dyDescent="0.25">
      <c r="A200" s="18" t="s">
        <v>8219</v>
      </c>
      <c r="B200" s="16">
        <v>284</v>
      </c>
      <c r="I200" s="19" t="s">
        <v>8221</v>
      </c>
      <c r="J200" s="16">
        <v>0</v>
      </c>
    </row>
    <row r="201" spans="1:10" x14ac:dyDescent="0.25">
      <c r="A201" s="18" t="s">
        <v>8219</v>
      </c>
      <c r="B201" s="16">
        <v>51</v>
      </c>
      <c r="I201" s="19" t="s">
        <v>8221</v>
      </c>
      <c r="J201" s="16">
        <v>1</v>
      </c>
    </row>
    <row r="202" spans="1:10" x14ac:dyDescent="0.25">
      <c r="A202" s="18" t="s">
        <v>8219</v>
      </c>
      <c r="B202" s="16">
        <v>158</v>
      </c>
      <c r="I202" s="19" t="s">
        <v>8221</v>
      </c>
      <c r="J202" s="16">
        <v>3</v>
      </c>
    </row>
    <row r="203" spans="1:10" x14ac:dyDescent="0.25">
      <c r="A203" s="18" t="s">
        <v>8219</v>
      </c>
      <c r="B203" s="16">
        <v>337</v>
      </c>
      <c r="I203" s="19" t="s">
        <v>8221</v>
      </c>
      <c r="J203" s="16">
        <v>2</v>
      </c>
    </row>
    <row r="204" spans="1:10" x14ac:dyDescent="0.25">
      <c r="A204" s="18" t="s">
        <v>8219</v>
      </c>
      <c r="B204" s="16">
        <v>186</v>
      </c>
      <c r="I204" s="19" t="s">
        <v>8221</v>
      </c>
      <c r="J204" s="16">
        <v>0</v>
      </c>
    </row>
    <row r="205" spans="1:10" x14ac:dyDescent="0.25">
      <c r="A205" s="18" t="s">
        <v>8219</v>
      </c>
      <c r="B205" s="16">
        <v>58</v>
      </c>
      <c r="I205" s="19" t="s">
        <v>8221</v>
      </c>
      <c r="J205" s="16">
        <v>2</v>
      </c>
    </row>
    <row r="206" spans="1:10" x14ac:dyDescent="0.25">
      <c r="A206" s="18" t="s">
        <v>8219</v>
      </c>
      <c r="B206" s="16">
        <v>82</v>
      </c>
      <c r="I206" s="19" t="s">
        <v>8221</v>
      </c>
      <c r="J206" s="16">
        <v>1</v>
      </c>
    </row>
    <row r="207" spans="1:10" x14ac:dyDescent="0.25">
      <c r="A207" s="18" t="s">
        <v>8219</v>
      </c>
      <c r="B207" s="16">
        <v>736</v>
      </c>
      <c r="I207" s="19" t="s">
        <v>8221</v>
      </c>
      <c r="J207" s="16">
        <v>0</v>
      </c>
    </row>
    <row r="208" spans="1:10" x14ac:dyDescent="0.25">
      <c r="A208" s="18" t="s">
        <v>8219</v>
      </c>
      <c r="B208" s="16">
        <v>1151</v>
      </c>
      <c r="I208" s="19" t="s">
        <v>8221</v>
      </c>
      <c r="J208" s="16">
        <v>1</v>
      </c>
    </row>
    <row r="209" spans="1:10" x14ac:dyDescent="0.25">
      <c r="A209" s="18" t="s">
        <v>8219</v>
      </c>
      <c r="B209" s="16">
        <v>34</v>
      </c>
      <c r="I209" s="19" t="s">
        <v>8221</v>
      </c>
      <c r="J209" s="16">
        <v>0</v>
      </c>
    </row>
    <row r="210" spans="1:10" x14ac:dyDescent="0.25">
      <c r="A210" s="18" t="s">
        <v>8219</v>
      </c>
      <c r="B210" s="16">
        <v>498</v>
      </c>
      <c r="I210" s="19" t="s">
        <v>8221</v>
      </c>
      <c r="J210" s="16">
        <v>5</v>
      </c>
    </row>
    <row r="211" spans="1:10" x14ac:dyDescent="0.25">
      <c r="A211" s="18" t="s">
        <v>8219</v>
      </c>
      <c r="B211" s="16">
        <v>167</v>
      </c>
      <c r="I211" s="19" t="s">
        <v>8221</v>
      </c>
      <c r="J211" s="16">
        <v>1</v>
      </c>
    </row>
    <row r="212" spans="1:10" x14ac:dyDescent="0.25">
      <c r="A212" s="18" t="s">
        <v>8219</v>
      </c>
      <c r="B212" s="16">
        <v>340</v>
      </c>
      <c r="I212" s="19" t="s">
        <v>8221</v>
      </c>
      <c r="J212" s="16">
        <v>1</v>
      </c>
    </row>
    <row r="213" spans="1:10" x14ac:dyDescent="0.25">
      <c r="A213" s="18" t="s">
        <v>8219</v>
      </c>
      <c r="B213" s="16">
        <v>438</v>
      </c>
      <c r="I213" s="19" t="s">
        <v>8221</v>
      </c>
      <c r="J213" s="16">
        <v>2</v>
      </c>
    </row>
    <row r="214" spans="1:10" x14ac:dyDescent="0.25">
      <c r="A214" s="18" t="s">
        <v>8219</v>
      </c>
      <c r="B214" s="16">
        <v>555</v>
      </c>
      <c r="I214" s="19" t="s">
        <v>8221</v>
      </c>
      <c r="J214" s="16">
        <v>0</v>
      </c>
    </row>
    <row r="215" spans="1:10" x14ac:dyDescent="0.25">
      <c r="A215" s="18" t="s">
        <v>8219</v>
      </c>
      <c r="B215" s="16">
        <v>266</v>
      </c>
      <c r="I215" s="19" t="s">
        <v>8221</v>
      </c>
      <c r="J215" s="16">
        <v>9</v>
      </c>
    </row>
    <row r="216" spans="1:10" x14ac:dyDescent="0.25">
      <c r="A216" s="18" t="s">
        <v>8219</v>
      </c>
      <c r="B216" s="16">
        <v>69</v>
      </c>
      <c r="I216" s="19" t="s">
        <v>8221</v>
      </c>
      <c r="J216" s="16">
        <v>4</v>
      </c>
    </row>
    <row r="217" spans="1:10" x14ac:dyDescent="0.25">
      <c r="A217" s="18" t="s">
        <v>8219</v>
      </c>
      <c r="B217" s="16">
        <v>80</v>
      </c>
      <c r="I217" s="19" t="s">
        <v>8221</v>
      </c>
      <c r="J217" s="16">
        <v>4</v>
      </c>
    </row>
    <row r="218" spans="1:10" x14ac:dyDescent="0.25">
      <c r="A218" s="18" t="s">
        <v>8219</v>
      </c>
      <c r="B218" s="16">
        <v>493</v>
      </c>
      <c r="I218" s="19" t="s">
        <v>8221</v>
      </c>
      <c r="J218" s="16">
        <v>1</v>
      </c>
    </row>
    <row r="219" spans="1:10" x14ac:dyDescent="0.25">
      <c r="A219" s="18" t="s">
        <v>8219</v>
      </c>
      <c r="B219" s="16">
        <v>31</v>
      </c>
      <c r="I219" s="19" t="s">
        <v>8221</v>
      </c>
      <c r="J219" s="16">
        <v>1</v>
      </c>
    </row>
    <row r="220" spans="1:10" x14ac:dyDescent="0.25">
      <c r="A220" s="18" t="s">
        <v>8219</v>
      </c>
      <c r="B220" s="16">
        <v>236</v>
      </c>
      <c r="I220" s="19" t="s">
        <v>8221</v>
      </c>
      <c r="J220" s="16">
        <v>7</v>
      </c>
    </row>
    <row r="221" spans="1:10" x14ac:dyDescent="0.25">
      <c r="A221" s="18" t="s">
        <v>8219</v>
      </c>
      <c r="B221" s="16">
        <v>89</v>
      </c>
      <c r="I221" s="19" t="s">
        <v>8221</v>
      </c>
      <c r="J221" s="16">
        <v>5</v>
      </c>
    </row>
    <row r="222" spans="1:10" x14ac:dyDescent="0.25">
      <c r="A222" s="18" t="s">
        <v>8219</v>
      </c>
      <c r="B222" s="16">
        <v>299</v>
      </c>
      <c r="I222" s="19" t="s">
        <v>8221</v>
      </c>
      <c r="J222" s="16">
        <v>1</v>
      </c>
    </row>
    <row r="223" spans="1:10" x14ac:dyDescent="0.25">
      <c r="A223" s="18" t="s">
        <v>8219</v>
      </c>
      <c r="B223" s="16">
        <v>55</v>
      </c>
      <c r="I223" s="19" t="s">
        <v>8221</v>
      </c>
      <c r="J223" s="16">
        <v>0</v>
      </c>
    </row>
    <row r="224" spans="1:10" x14ac:dyDescent="0.25">
      <c r="A224" s="18" t="s">
        <v>8219</v>
      </c>
      <c r="B224" s="16">
        <v>325</v>
      </c>
      <c r="I224" s="19" t="s">
        <v>8221</v>
      </c>
      <c r="J224" s="16">
        <v>0</v>
      </c>
    </row>
    <row r="225" spans="1:10" x14ac:dyDescent="0.25">
      <c r="A225" s="18" t="s">
        <v>8219</v>
      </c>
      <c r="B225" s="16">
        <v>524</v>
      </c>
      <c r="I225" s="19" t="s">
        <v>8221</v>
      </c>
      <c r="J225" s="16">
        <v>1</v>
      </c>
    </row>
    <row r="226" spans="1:10" x14ac:dyDescent="0.25">
      <c r="A226" s="18" t="s">
        <v>8219</v>
      </c>
      <c r="B226" s="16">
        <v>285</v>
      </c>
      <c r="I226" s="19" t="s">
        <v>8221</v>
      </c>
      <c r="J226" s="16">
        <v>2</v>
      </c>
    </row>
    <row r="227" spans="1:10" x14ac:dyDescent="0.25">
      <c r="A227" s="18" t="s">
        <v>8219</v>
      </c>
      <c r="B227" s="16">
        <v>179</v>
      </c>
      <c r="I227" s="19" t="s">
        <v>8221</v>
      </c>
      <c r="J227" s="16">
        <v>0</v>
      </c>
    </row>
    <row r="228" spans="1:10" x14ac:dyDescent="0.25">
      <c r="A228" s="18" t="s">
        <v>8219</v>
      </c>
      <c r="B228" s="16">
        <v>188</v>
      </c>
      <c r="I228" s="19" t="s">
        <v>8221</v>
      </c>
      <c r="J228" s="16">
        <v>4</v>
      </c>
    </row>
    <row r="229" spans="1:10" x14ac:dyDescent="0.25">
      <c r="A229" s="18" t="s">
        <v>8219</v>
      </c>
      <c r="B229" s="16">
        <v>379</v>
      </c>
      <c r="I229" s="19" t="s">
        <v>8221</v>
      </c>
      <c r="J229" s="16">
        <v>7</v>
      </c>
    </row>
    <row r="230" spans="1:10" x14ac:dyDescent="0.25">
      <c r="A230" s="18" t="s">
        <v>8219</v>
      </c>
      <c r="B230" s="16">
        <v>119</v>
      </c>
      <c r="I230" s="19" t="s">
        <v>8221</v>
      </c>
      <c r="J230" s="16">
        <v>2</v>
      </c>
    </row>
    <row r="231" spans="1:10" x14ac:dyDescent="0.25">
      <c r="A231" s="18" t="s">
        <v>8219</v>
      </c>
      <c r="B231" s="16">
        <v>167</v>
      </c>
      <c r="I231" s="19" t="s">
        <v>8221</v>
      </c>
      <c r="J231" s="16">
        <v>1</v>
      </c>
    </row>
    <row r="232" spans="1:10" x14ac:dyDescent="0.25">
      <c r="A232" s="18" t="s">
        <v>8219</v>
      </c>
      <c r="B232" s="16">
        <v>221</v>
      </c>
      <c r="I232" s="19" t="s">
        <v>8221</v>
      </c>
      <c r="J232" s="16">
        <v>9</v>
      </c>
    </row>
    <row r="233" spans="1:10" x14ac:dyDescent="0.25">
      <c r="A233" s="18" t="s">
        <v>8219</v>
      </c>
      <c r="B233" s="16">
        <v>964</v>
      </c>
      <c r="I233" s="19" t="s">
        <v>8221</v>
      </c>
      <c r="J233" s="16">
        <v>2</v>
      </c>
    </row>
    <row r="234" spans="1:10" x14ac:dyDescent="0.25">
      <c r="A234" s="18" t="s">
        <v>8219</v>
      </c>
      <c r="B234" s="16">
        <v>286</v>
      </c>
      <c r="I234" s="19" t="s">
        <v>8221</v>
      </c>
      <c r="J234" s="16">
        <v>1</v>
      </c>
    </row>
    <row r="235" spans="1:10" x14ac:dyDescent="0.25">
      <c r="A235" s="18" t="s">
        <v>8219</v>
      </c>
      <c r="B235" s="16">
        <v>613</v>
      </c>
      <c r="I235" s="19" t="s">
        <v>8221</v>
      </c>
      <c r="J235" s="16">
        <v>7</v>
      </c>
    </row>
    <row r="236" spans="1:10" x14ac:dyDescent="0.25">
      <c r="A236" s="18" t="s">
        <v>8219</v>
      </c>
      <c r="B236" s="16">
        <v>29</v>
      </c>
      <c r="I236" s="19" t="s">
        <v>8221</v>
      </c>
      <c r="J236" s="16">
        <v>2</v>
      </c>
    </row>
    <row r="237" spans="1:10" x14ac:dyDescent="0.25">
      <c r="A237" s="18" t="s">
        <v>8219</v>
      </c>
      <c r="B237" s="16">
        <v>165</v>
      </c>
      <c r="I237" s="19" t="s">
        <v>8221</v>
      </c>
      <c r="J237" s="16">
        <v>8</v>
      </c>
    </row>
    <row r="238" spans="1:10" x14ac:dyDescent="0.25">
      <c r="A238" s="18" t="s">
        <v>8219</v>
      </c>
      <c r="B238" s="16">
        <v>97</v>
      </c>
      <c r="I238" s="19" t="s">
        <v>8221</v>
      </c>
      <c r="J238" s="16">
        <v>2</v>
      </c>
    </row>
    <row r="239" spans="1:10" x14ac:dyDescent="0.25">
      <c r="A239" s="18" t="s">
        <v>8219</v>
      </c>
      <c r="B239" s="16">
        <v>303</v>
      </c>
      <c r="I239" s="19" t="s">
        <v>8221</v>
      </c>
      <c r="J239" s="16">
        <v>2</v>
      </c>
    </row>
    <row r="240" spans="1:10" x14ac:dyDescent="0.25">
      <c r="A240" s="18" t="s">
        <v>8219</v>
      </c>
      <c r="B240" s="16">
        <v>267</v>
      </c>
      <c r="I240" s="19" t="s">
        <v>8221</v>
      </c>
      <c r="J240" s="16">
        <v>7</v>
      </c>
    </row>
    <row r="241" spans="1:10" x14ac:dyDescent="0.25">
      <c r="A241" s="18" t="s">
        <v>8219</v>
      </c>
      <c r="B241" s="16">
        <v>302</v>
      </c>
      <c r="I241" s="19" t="s">
        <v>8221</v>
      </c>
      <c r="J241" s="16">
        <v>2</v>
      </c>
    </row>
    <row r="242" spans="1:10" x14ac:dyDescent="0.25">
      <c r="A242" s="18" t="s">
        <v>8219</v>
      </c>
      <c r="B242" s="16">
        <v>87</v>
      </c>
      <c r="I242" s="19" t="s">
        <v>8221</v>
      </c>
      <c r="J242" s="16">
        <v>18</v>
      </c>
    </row>
    <row r="243" spans="1:10" x14ac:dyDescent="0.25">
      <c r="A243" s="18" t="s">
        <v>8219</v>
      </c>
      <c r="B243" s="16">
        <v>354</v>
      </c>
      <c r="I243" s="19" t="s">
        <v>8221</v>
      </c>
      <c r="J243" s="16">
        <v>9</v>
      </c>
    </row>
    <row r="244" spans="1:10" x14ac:dyDescent="0.25">
      <c r="A244" s="18" t="s">
        <v>8219</v>
      </c>
      <c r="B244" s="16">
        <v>86</v>
      </c>
      <c r="I244" s="19" t="s">
        <v>8221</v>
      </c>
      <c r="J244" s="16">
        <v>4</v>
      </c>
    </row>
    <row r="245" spans="1:10" x14ac:dyDescent="0.25">
      <c r="A245" s="18" t="s">
        <v>8219</v>
      </c>
      <c r="B245" s="16">
        <v>26</v>
      </c>
      <c r="I245" s="19" t="s">
        <v>8221</v>
      </c>
      <c r="J245" s="16">
        <v>7</v>
      </c>
    </row>
    <row r="246" spans="1:10" x14ac:dyDescent="0.25">
      <c r="A246" s="18" t="s">
        <v>8219</v>
      </c>
      <c r="B246" s="16">
        <v>113</v>
      </c>
      <c r="I246" s="19" t="s">
        <v>8221</v>
      </c>
      <c r="J246" s="16">
        <v>29</v>
      </c>
    </row>
    <row r="247" spans="1:10" x14ac:dyDescent="0.25">
      <c r="A247" s="18" t="s">
        <v>8219</v>
      </c>
      <c r="B247" s="16">
        <v>65</v>
      </c>
      <c r="I247" s="19" t="s">
        <v>8221</v>
      </c>
      <c r="J247" s="16">
        <v>12</v>
      </c>
    </row>
    <row r="248" spans="1:10" x14ac:dyDescent="0.25">
      <c r="A248" s="18" t="s">
        <v>8219</v>
      </c>
      <c r="B248" s="16">
        <v>134</v>
      </c>
      <c r="I248" s="19" t="s">
        <v>8221</v>
      </c>
      <c r="J248" s="16">
        <v>4</v>
      </c>
    </row>
    <row r="249" spans="1:10" x14ac:dyDescent="0.25">
      <c r="A249" s="18" t="s">
        <v>8219</v>
      </c>
      <c r="B249" s="16">
        <v>119</v>
      </c>
      <c r="I249" s="19" t="s">
        <v>8221</v>
      </c>
      <c r="J249" s="16">
        <v>28</v>
      </c>
    </row>
    <row r="250" spans="1:10" x14ac:dyDescent="0.25">
      <c r="A250" s="18" t="s">
        <v>8219</v>
      </c>
      <c r="B250" s="16">
        <v>159</v>
      </c>
      <c r="I250" s="19" t="s">
        <v>8221</v>
      </c>
      <c r="J250" s="16">
        <v>25</v>
      </c>
    </row>
    <row r="251" spans="1:10" x14ac:dyDescent="0.25">
      <c r="A251" s="18" t="s">
        <v>8219</v>
      </c>
      <c r="B251" s="16">
        <v>167</v>
      </c>
      <c r="I251" s="19" t="s">
        <v>8221</v>
      </c>
      <c r="J251" s="16">
        <v>28</v>
      </c>
    </row>
    <row r="252" spans="1:10" x14ac:dyDescent="0.25">
      <c r="A252" s="18" t="s">
        <v>8219</v>
      </c>
      <c r="B252" s="16">
        <v>43</v>
      </c>
      <c r="I252" s="19" t="s">
        <v>8221</v>
      </c>
      <c r="J252" s="16">
        <v>310</v>
      </c>
    </row>
    <row r="253" spans="1:10" x14ac:dyDescent="0.25">
      <c r="A253" s="18" t="s">
        <v>8219</v>
      </c>
      <c r="B253" s="16">
        <v>1062</v>
      </c>
      <c r="I253" s="19" t="s">
        <v>8221</v>
      </c>
      <c r="J253" s="16">
        <v>15</v>
      </c>
    </row>
    <row r="254" spans="1:10" x14ac:dyDescent="0.25">
      <c r="A254" s="18" t="s">
        <v>8219</v>
      </c>
      <c r="B254" s="16">
        <v>9</v>
      </c>
      <c r="I254" s="19" t="s">
        <v>8221</v>
      </c>
      <c r="J254" s="16">
        <v>215</v>
      </c>
    </row>
    <row r="255" spans="1:10" x14ac:dyDescent="0.25">
      <c r="A255" s="18" t="s">
        <v>8219</v>
      </c>
      <c r="B255" s="16">
        <v>89</v>
      </c>
      <c r="I255" s="19" t="s">
        <v>8221</v>
      </c>
      <c r="J255" s="16">
        <v>3</v>
      </c>
    </row>
    <row r="256" spans="1:10" x14ac:dyDescent="0.25">
      <c r="A256" s="18" t="s">
        <v>8219</v>
      </c>
      <c r="B256" s="16">
        <v>174</v>
      </c>
      <c r="I256" s="19" t="s">
        <v>8221</v>
      </c>
      <c r="J256" s="16">
        <v>2</v>
      </c>
    </row>
    <row r="257" spans="1:10" x14ac:dyDescent="0.25">
      <c r="A257" s="18" t="s">
        <v>8219</v>
      </c>
      <c r="B257" s="16">
        <v>14</v>
      </c>
      <c r="I257" s="19" t="s">
        <v>8221</v>
      </c>
      <c r="J257" s="16">
        <v>26</v>
      </c>
    </row>
    <row r="258" spans="1:10" x14ac:dyDescent="0.25">
      <c r="A258" s="18" t="s">
        <v>8219</v>
      </c>
      <c r="B258" s="16">
        <v>48</v>
      </c>
      <c r="I258" s="19" t="s">
        <v>8221</v>
      </c>
      <c r="J258" s="16">
        <v>24</v>
      </c>
    </row>
    <row r="259" spans="1:10" x14ac:dyDescent="0.25">
      <c r="A259" s="18" t="s">
        <v>8219</v>
      </c>
      <c r="B259" s="16">
        <v>133</v>
      </c>
      <c r="I259" s="19" t="s">
        <v>8221</v>
      </c>
      <c r="J259" s="16">
        <v>96</v>
      </c>
    </row>
    <row r="260" spans="1:10" x14ac:dyDescent="0.25">
      <c r="A260" s="18" t="s">
        <v>8219</v>
      </c>
      <c r="B260" s="16">
        <v>83</v>
      </c>
      <c r="I260" s="19" t="s">
        <v>8221</v>
      </c>
      <c r="J260" s="16">
        <v>17</v>
      </c>
    </row>
    <row r="261" spans="1:10" x14ac:dyDescent="0.25">
      <c r="A261" s="18" t="s">
        <v>8219</v>
      </c>
      <c r="B261" s="16">
        <v>149</v>
      </c>
      <c r="I261" s="19" t="s">
        <v>8221</v>
      </c>
      <c r="J261" s="16">
        <v>94</v>
      </c>
    </row>
    <row r="262" spans="1:10" x14ac:dyDescent="0.25">
      <c r="A262" s="18" t="s">
        <v>8219</v>
      </c>
      <c r="B262" s="16">
        <v>49</v>
      </c>
      <c r="I262" s="19" t="s">
        <v>8221</v>
      </c>
      <c r="J262" s="16">
        <v>129</v>
      </c>
    </row>
    <row r="263" spans="1:10" x14ac:dyDescent="0.25">
      <c r="A263" s="18" t="s">
        <v>8219</v>
      </c>
      <c r="B263" s="16">
        <v>251</v>
      </c>
      <c r="I263" s="19" t="s">
        <v>8221</v>
      </c>
      <c r="J263" s="16">
        <v>1</v>
      </c>
    </row>
    <row r="264" spans="1:10" x14ac:dyDescent="0.25">
      <c r="A264" s="18" t="s">
        <v>8219</v>
      </c>
      <c r="B264" s="16">
        <v>22</v>
      </c>
      <c r="I264" s="19" t="s">
        <v>8221</v>
      </c>
      <c r="J264" s="16">
        <v>4</v>
      </c>
    </row>
    <row r="265" spans="1:10" x14ac:dyDescent="0.25">
      <c r="A265" s="18" t="s">
        <v>8219</v>
      </c>
      <c r="B265" s="16">
        <v>48</v>
      </c>
      <c r="I265" s="19" t="s">
        <v>8221</v>
      </c>
      <c r="J265" s="16">
        <v>3</v>
      </c>
    </row>
    <row r="266" spans="1:10" x14ac:dyDescent="0.25">
      <c r="A266" s="18" t="s">
        <v>8219</v>
      </c>
      <c r="B266" s="16">
        <v>383</v>
      </c>
      <c r="I266" s="19" t="s">
        <v>8221</v>
      </c>
      <c r="J266" s="16">
        <v>135</v>
      </c>
    </row>
    <row r="267" spans="1:10" x14ac:dyDescent="0.25">
      <c r="A267" s="18" t="s">
        <v>8219</v>
      </c>
      <c r="B267" s="16">
        <v>237</v>
      </c>
      <c r="I267" s="19" t="s">
        <v>8221</v>
      </c>
      <c r="J267" s="16">
        <v>10</v>
      </c>
    </row>
    <row r="268" spans="1:10" x14ac:dyDescent="0.25">
      <c r="A268" s="18" t="s">
        <v>8219</v>
      </c>
      <c r="B268" s="16">
        <v>13</v>
      </c>
      <c r="I268" s="19" t="s">
        <v>8221</v>
      </c>
      <c r="J268" s="16">
        <v>0</v>
      </c>
    </row>
    <row r="269" spans="1:10" x14ac:dyDescent="0.25">
      <c r="A269" s="18" t="s">
        <v>8219</v>
      </c>
      <c r="B269" s="16">
        <v>562</v>
      </c>
      <c r="I269" s="19" t="s">
        <v>8221</v>
      </c>
      <c r="J269" s="16">
        <v>6</v>
      </c>
    </row>
    <row r="270" spans="1:10" x14ac:dyDescent="0.25">
      <c r="A270" s="18" t="s">
        <v>8219</v>
      </c>
      <c r="B270" s="16">
        <v>71</v>
      </c>
      <c r="I270" s="19" t="s">
        <v>8221</v>
      </c>
      <c r="J270" s="16">
        <v>36</v>
      </c>
    </row>
    <row r="271" spans="1:10" x14ac:dyDescent="0.25">
      <c r="A271" s="18" t="s">
        <v>8219</v>
      </c>
      <c r="B271" s="16">
        <v>1510</v>
      </c>
      <c r="I271" s="19" t="s">
        <v>8221</v>
      </c>
      <c r="J271" s="16">
        <v>336</v>
      </c>
    </row>
    <row r="272" spans="1:10" x14ac:dyDescent="0.25">
      <c r="A272" s="18" t="s">
        <v>8219</v>
      </c>
      <c r="B272" s="16">
        <v>14</v>
      </c>
      <c r="I272" s="19" t="s">
        <v>8221</v>
      </c>
      <c r="J272" s="16">
        <v>34</v>
      </c>
    </row>
    <row r="273" spans="1:10" x14ac:dyDescent="0.25">
      <c r="A273" s="18" t="s">
        <v>8219</v>
      </c>
      <c r="B273" s="16">
        <v>193</v>
      </c>
      <c r="I273" s="19" t="s">
        <v>8221</v>
      </c>
      <c r="J273" s="16">
        <v>10</v>
      </c>
    </row>
    <row r="274" spans="1:10" x14ac:dyDescent="0.25">
      <c r="A274" s="18" t="s">
        <v>8219</v>
      </c>
      <c r="B274" s="16">
        <v>206</v>
      </c>
      <c r="I274" s="19" t="s">
        <v>8221</v>
      </c>
      <c r="J274" s="16">
        <v>201</v>
      </c>
    </row>
    <row r="275" spans="1:10" x14ac:dyDescent="0.25">
      <c r="A275" s="18" t="s">
        <v>8219</v>
      </c>
      <c r="B275" s="16">
        <v>351</v>
      </c>
      <c r="I275" s="19" t="s">
        <v>8221</v>
      </c>
      <c r="J275" s="16">
        <v>296</v>
      </c>
    </row>
    <row r="276" spans="1:10" x14ac:dyDescent="0.25">
      <c r="A276" s="18" t="s">
        <v>8219</v>
      </c>
      <c r="B276" s="16">
        <v>50</v>
      </c>
      <c r="I276" s="19" t="s">
        <v>8221</v>
      </c>
      <c r="J276" s="16">
        <v>7</v>
      </c>
    </row>
    <row r="277" spans="1:10" x14ac:dyDescent="0.25">
      <c r="A277" s="18" t="s">
        <v>8219</v>
      </c>
      <c r="B277" s="16">
        <v>184</v>
      </c>
      <c r="I277" s="19" t="s">
        <v>8221</v>
      </c>
      <c r="J277" s="16">
        <v>7</v>
      </c>
    </row>
    <row r="278" spans="1:10" x14ac:dyDescent="0.25">
      <c r="A278" s="18" t="s">
        <v>8219</v>
      </c>
      <c r="B278" s="16">
        <v>196</v>
      </c>
      <c r="I278" s="19" t="s">
        <v>8221</v>
      </c>
      <c r="J278" s="16">
        <v>1</v>
      </c>
    </row>
    <row r="279" spans="1:10" x14ac:dyDescent="0.25">
      <c r="A279" s="18" t="s">
        <v>8219</v>
      </c>
      <c r="B279" s="16">
        <v>229</v>
      </c>
      <c r="I279" s="19" t="s">
        <v>8221</v>
      </c>
      <c r="J279" s="16">
        <v>114</v>
      </c>
    </row>
    <row r="280" spans="1:10" x14ac:dyDescent="0.25">
      <c r="A280" s="18" t="s">
        <v>8219</v>
      </c>
      <c r="B280" s="16">
        <v>67</v>
      </c>
      <c r="I280" s="19" t="s">
        <v>8221</v>
      </c>
      <c r="J280" s="16">
        <v>29</v>
      </c>
    </row>
    <row r="281" spans="1:10" x14ac:dyDescent="0.25">
      <c r="A281" s="18" t="s">
        <v>8219</v>
      </c>
      <c r="B281" s="16">
        <v>95</v>
      </c>
      <c r="I281" s="19" t="s">
        <v>8221</v>
      </c>
      <c r="J281" s="16">
        <v>890</v>
      </c>
    </row>
    <row r="282" spans="1:10" x14ac:dyDescent="0.25">
      <c r="A282" s="18" t="s">
        <v>8219</v>
      </c>
      <c r="B282" s="16">
        <v>62</v>
      </c>
      <c r="I282" s="19" t="s">
        <v>8221</v>
      </c>
      <c r="J282" s="16">
        <v>31</v>
      </c>
    </row>
    <row r="283" spans="1:10" x14ac:dyDescent="0.25">
      <c r="A283" s="18" t="s">
        <v>8219</v>
      </c>
      <c r="B283" s="16">
        <v>73</v>
      </c>
      <c r="I283" s="19" t="s">
        <v>8221</v>
      </c>
      <c r="J283" s="16">
        <v>21</v>
      </c>
    </row>
    <row r="284" spans="1:10" x14ac:dyDescent="0.25">
      <c r="A284" s="18" t="s">
        <v>8219</v>
      </c>
      <c r="B284" s="16">
        <v>43</v>
      </c>
      <c r="I284" s="19" t="s">
        <v>8221</v>
      </c>
      <c r="J284" s="16">
        <v>37</v>
      </c>
    </row>
    <row r="285" spans="1:10" x14ac:dyDescent="0.25">
      <c r="A285" s="18" t="s">
        <v>8219</v>
      </c>
      <c r="B285" s="16">
        <v>70</v>
      </c>
      <c r="I285" s="19" t="s">
        <v>8221</v>
      </c>
      <c r="J285" s="16">
        <v>7</v>
      </c>
    </row>
    <row r="286" spans="1:10" x14ac:dyDescent="0.25">
      <c r="A286" s="18" t="s">
        <v>8219</v>
      </c>
      <c r="B286" s="16">
        <v>271</v>
      </c>
      <c r="I286" s="19" t="s">
        <v>8221</v>
      </c>
      <c r="J286" s="16">
        <v>4</v>
      </c>
    </row>
    <row r="287" spans="1:10" x14ac:dyDescent="0.25">
      <c r="A287" s="18" t="s">
        <v>8219</v>
      </c>
      <c r="B287" s="16">
        <v>55</v>
      </c>
      <c r="I287" s="19" t="s">
        <v>8221</v>
      </c>
      <c r="J287" s="16">
        <v>5</v>
      </c>
    </row>
    <row r="288" spans="1:10" x14ac:dyDescent="0.25">
      <c r="A288" s="18" t="s">
        <v>8219</v>
      </c>
      <c r="B288" s="16">
        <v>35</v>
      </c>
      <c r="I288" s="19" t="s">
        <v>8221</v>
      </c>
      <c r="J288" s="16">
        <v>0</v>
      </c>
    </row>
    <row r="289" spans="1:10" x14ac:dyDescent="0.25">
      <c r="A289" s="18" t="s">
        <v>8219</v>
      </c>
      <c r="B289" s="16">
        <v>22</v>
      </c>
      <c r="I289" s="19" t="s">
        <v>8221</v>
      </c>
      <c r="J289" s="16">
        <v>456</v>
      </c>
    </row>
    <row r="290" spans="1:10" x14ac:dyDescent="0.25">
      <c r="A290" s="18" t="s">
        <v>8219</v>
      </c>
      <c r="B290" s="16">
        <v>38</v>
      </c>
      <c r="I290" s="19" t="s">
        <v>8221</v>
      </c>
      <c r="J290" s="16">
        <v>369</v>
      </c>
    </row>
    <row r="291" spans="1:10" x14ac:dyDescent="0.25">
      <c r="A291" s="18" t="s">
        <v>8219</v>
      </c>
      <c r="B291" s="16">
        <v>15</v>
      </c>
      <c r="I291" s="19" t="s">
        <v>8221</v>
      </c>
      <c r="J291" s="16">
        <v>2</v>
      </c>
    </row>
    <row r="292" spans="1:10" x14ac:dyDescent="0.25">
      <c r="A292" s="18" t="s">
        <v>8219</v>
      </c>
      <c r="B292" s="16">
        <v>7</v>
      </c>
      <c r="I292" s="19" t="s">
        <v>8221</v>
      </c>
      <c r="J292" s="16">
        <v>0</v>
      </c>
    </row>
    <row r="293" spans="1:10" x14ac:dyDescent="0.25">
      <c r="A293" s="18" t="s">
        <v>8219</v>
      </c>
      <c r="B293" s="16">
        <v>241</v>
      </c>
      <c r="I293" s="19" t="s">
        <v>8221</v>
      </c>
      <c r="J293" s="16">
        <v>338</v>
      </c>
    </row>
    <row r="294" spans="1:10" x14ac:dyDescent="0.25">
      <c r="A294" s="18" t="s">
        <v>8219</v>
      </c>
      <c r="B294" s="16">
        <v>55</v>
      </c>
      <c r="I294" s="19" t="s">
        <v>8221</v>
      </c>
      <c r="J294" s="16">
        <v>4</v>
      </c>
    </row>
    <row r="295" spans="1:10" x14ac:dyDescent="0.25">
      <c r="A295" s="18" t="s">
        <v>8219</v>
      </c>
      <c r="B295" s="16">
        <v>171</v>
      </c>
      <c r="I295" s="19" t="s">
        <v>8221</v>
      </c>
      <c r="J295" s="16">
        <v>1</v>
      </c>
    </row>
    <row r="296" spans="1:10" x14ac:dyDescent="0.25">
      <c r="A296" s="18" t="s">
        <v>8219</v>
      </c>
      <c r="B296" s="16">
        <v>208</v>
      </c>
      <c r="I296" s="19" t="s">
        <v>8221</v>
      </c>
      <c r="J296" s="16">
        <v>28</v>
      </c>
    </row>
    <row r="297" spans="1:10" x14ac:dyDescent="0.25">
      <c r="A297" s="18" t="s">
        <v>8219</v>
      </c>
      <c r="B297" s="16">
        <v>21</v>
      </c>
      <c r="I297" s="19" t="s">
        <v>8221</v>
      </c>
      <c r="J297" s="16">
        <v>12</v>
      </c>
    </row>
    <row r="298" spans="1:10" x14ac:dyDescent="0.25">
      <c r="A298" s="18" t="s">
        <v>8219</v>
      </c>
      <c r="B298" s="16">
        <v>25</v>
      </c>
      <c r="I298" s="19" t="s">
        <v>8221</v>
      </c>
      <c r="J298" s="16">
        <v>16</v>
      </c>
    </row>
    <row r="299" spans="1:10" x14ac:dyDescent="0.25">
      <c r="A299" s="18" t="s">
        <v>8219</v>
      </c>
      <c r="B299" s="16">
        <v>52</v>
      </c>
      <c r="I299" s="19" t="s">
        <v>8221</v>
      </c>
      <c r="J299" s="16">
        <v>4</v>
      </c>
    </row>
    <row r="300" spans="1:10" x14ac:dyDescent="0.25">
      <c r="A300" s="18" t="s">
        <v>8219</v>
      </c>
      <c r="B300" s="16">
        <v>104</v>
      </c>
      <c r="I300" s="19" t="s">
        <v>8221</v>
      </c>
      <c r="J300" s="16">
        <v>4</v>
      </c>
    </row>
    <row r="301" spans="1:10" x14ac:dyDescent="0.25">
      <c r="A301" s="18" t="s">
        <v>8219</v>
      </c>
      <c r="B301" s="16">
        <v>73</v>
      </c>
      <c r="I301" s="19" t="s">
        <v>8221</v>
      </c>
      <c r="J301" s="16">
        <v>10</v>
      </c>
    </row>
    <row r="302" spans="1:10" x14ac:dyDescent="0.25">
      <c r="A302" s="18" t="s">
        <v>8219</v>
      </c>
      <c r="B302" s="16">
        <v>34</v>
      </c>
      <c r="I302" s="19" t="s">
        <v>8221</v>
      </c>
      <c r="J302" s="16">
        <v>0</v>
      </c>
    </row>
    <row r="303" spans="1:10" x14ac:dyDescent="0.25">
      <c r="A303" s="18" t="s">
        <v>8219</v>
      </c>
      <c r="B303" s="16">
        <v>56</v>
      </c>
      <c r="I303" s="19" t="s">
        <v>8221</v>
      </c>
      <c r="J303" s="16">
        <v>6</v>
      </c>
    </row>
    <row r="304" spans="1:10" x14ac:dyDescent="0.25">
      <c r="A304" s="18" t="s">
        <v>8219</v>
      </c>
      <c r="B304" s="16">
        <v>31</v>
      </c>
      <c r="I304" s="19" t="s">
        <v>8221</v>
      </c>
      <c r="J304" s="16">
        <v>0</v>
      </c>
    </row>
    <row r="305" spans="1:10" x14ac:dyDescent="0.25">
      <c r="A305" s="18" t="s">
        <v>8219</v>
      </c>
      <c r="B305" s="16">
        <v>84</v>
      </c>
      <c r="I305" s="19" t="s">
        <v>8221</v>
      </c>
      <c r="J305" s="16">
        <v>1</v>
      </c>
    </row>
    <row r="306" spans="1:10" x14ac:dyDescent="0.25">
      <c r="A306" s="18" t="s">
        <v>8219</v>
      </c>
      <c r="B306" s="16">
        <v>130</v>
      </c>
      <c r="I306" s="19" t="s">
        <v>8221</v>
      </c>
      <c r="J306" s="16">
        <v>0</v>
      </c>
    </row>
    <row r="307" spans="1:10" x14ac:dyDescent="0.25">
      <c r="A307" s="18" t="s">
        <v>8219</v>
      </c>
      <c r="B307" s="16">
        <v>12</v>
      </c>
      <c r="I307" s="19" t="s">
        <v>8221</v>
      </c>
      <c r="J307" s="16">
        <v>44</v>
      </c>
    </row>
    <row r="308" spans="1:10" x14ac:dyDescent="0.25">
      <c r="A308" s="18" t="s">
        <v>8219</v>
      </c>
      <c r="B308" s="16">
        <v>23</v>
      </c>
      <c r="I308" s="19" t="s">
        <v>8221</v>
      </c>
      <c r="J308" s="16">
        <v>0</v>
      </c>
    </row>
    <row r="309" spans="1:10" x14ac:dyDescent="0.25">
      <c r="A309" s="18" t="s">
        <v>8219</v>
      </c>
      <c r="B309" s="16">
        <v>158</v>
      </c>
      <c r="I309" s="19" t="s">
        <v>8221</v>
      </c>
      <c r="J309" s="16">
        <v>3</v>
      </c>
    </row>
    <row r="310" spans="1:10" x14ac:dyDescent="0.25">
      <c r="A310" s="18" t="s">
        <v>8219</v>
      </c>
      <c r="B310" s="16">
        <v>30</v>
      </c>
      <c r="I310" s="19" t="s">
        <v>8221</v>
      </c>
      <c r="J310" s="16">
        <v>0</v>
      </c>
    </row>
    <row r="311" spans="1:10" x14ac:dyDescent="0.25">
      <c r="A311" s="18" t="s">
        <v>8219</v>
      </c>
      <c r="B311" s="16">
        <v>18</v>
      </c>
      <c r="I311" s="19" t="s">
        <v>8221</v>
      </c>
      <c r="J311" s="16">
        <v>52</v>
      </c>
    </row>
    <row r="312" spans="1:10" x14ac:dyDescent="0.25">
      <c r="A312" s="18" t="s">
        <v>8219</v>
      </c>
      <c r="B312" s="16">
        <v>29</v>
      </c>
      <c r="I312" s="19" t="s">
        <v>8221</v>
      </c>
      <c r="J312" s="16">
        <v>0</v>
      </c>
    </row>
    <row r="313" spans="1:10" x14ac:dyDescent="0.25">
      <c r="A313" s="18" t="s">
        <v>8219</v>
      </c>
      <c r="B313" s="16">
        <v>31</v>
      </c>
      <c r="I313" s="19" t="s">
        <v>8221</v>
      </c>
      <c r="J313" s="16">
        <v>1</v>
      </c>
    </row>
    <row r="314" spans="1:10" x14ac:dyDescent="0.25">
      <c r="A314" s="18" t="s">
        <v>8219</v>
      </c>
      <c r="B314" s="16">
        <v>173</v>
      </c>
      <c r="I314" s="19" t="s">
        <v>8221</v>
      </c>
      <c r="J314" s="16">
        <v>1</v>
      </c>
    </row>
    <row r="315" spans="1:10" x14ac:dyDescent="0.25">
      <c r="A315" s="18" t="s">
        <v>8219</v>
      </c>
      <c r="B315" s="16">
        <v>17</v>
      </c>
      <c r="I315" s="19" t="s">
        <v>8221</v>
      </c>
      <c r="J315" s="16">
        <v>2</v>
      </c>
    </row>
    <row r="316" spans="1:10" x14ac:dyDescent="0.25">
      <c r="A316" s="18" t="s">
        <v>8219</v>
      </c>
      <c r="B316" s="16">
        <v>48</v>
      </c>
      <c r="I316" s="19" t="s">
        <v>8221</v>
      </c>
      <c r="J316" s="16">
        <v>9</v>
      </c>
    </row>
    <row r="317" spans="1:10" x14ac:dyDescent="0.25">
      <c r="A317" s="18" t="s">
        <v>8219</v>
      </c>
      <c r="B317" s="16">
        <v>59</v>
      </c>
      <c r="I317" s="19" t="s">
        <v>8221</v>
      </c>
      <c r="J317" s="16">
        <v>5</v>
      </c>
    </row>
    <row r="318" spans="1:10" x14ac:dyDescent="0.25">
      <c r="A318" s="18" t="s">
        <v>8219</v>
      </c>
      <c r="B318" s="16">
        <v>39</v>
      </c>
      <c r="I318" s="19" t="s">
        <v>8221</v>
      </c>
      <c r="J318" s="16">
        <v>57</v>
      </c>
    </row>
    <row r="319" spans="1:10" x14ac:dyDescent="0.25">
      <c r="A319" s="18" t="s">
        <v>8219</v>
      </c>
      <c r="B319" s="16">
        <v>59</v>
      </c>
      <c r="I319" s="19" t="s">
        <v>8221</v>
      </c>
      <c r="J319" s="16">
        <v>3</v>
      </c>
    </row>
    <row r="320" spans="1:10" x14ac:dyDescent="0.25">
      <c r="A320" s="18" t="s">
        <v>8219</v>
      </c>
      <c r="B320" s="16">
        <v>60</v>
      </c>
      <c r="I320" s="19" t="s">
        <v>8221</v>
      </c>
      <c r="J320" s="16">
        <v>1</v>
      </c>
    </row>
    <row r="321" spans="1:10" x14ac:dyDescent="0.25">
      <c r="A321" s="18" t="s">
        <v>8219</v>
      </c>
      <c r="B321" s="16">
        <v>20</v>
      </c>
      <c r="I321" s="19" t="s">
        <v>8221</v>
      </c>
      <c r="J321" s="16">
        <v>6</v>
      </c>
    </row>
    <row r="322" spans="1:10" x14ac:dyDescent="0.25">
      <c r="A322" s="18" t="s">
        <v>8219</v>
      </c>
      <c r="B322" s="16">
        <v>2</v>
      </c>
      <c r="I322" s="19" t="s">
        <v>8221</v>
      </c>
      <c r="J322" s="16">
        <v>48</v>
      </c>
    </row>
    <row r="323" spans="1:10" x14ac:dyDescent="0.25">
      <c r="A323" s="18" t="s">
        <v>8219</v>
      </c>
      <c r="B323" s="16">
        <v>315</v>
      </c>
      <c r="I323" s="19" t="s">
        <v>8221</v>
      </c>
      <c r="J323" s="16">
        <v>2</v>
      </c>
    </row>
    <row r="324" spans="1:10" x14ac:dyDescent="0.25">
      <c r="A324" s="18" t="s">
        <v>8219</v>
      </c>
      <c r="B324" s="16">
        <v>2174</v>
      </c>
      <c r="I324" s="19" t="s">
        <v>8221</v>
      </c>
      <c r="J324" s="16">
        <v>4</v>
      </c>
    </row>
    <row r="325" spans="1:10" x14ac:dyDescent="0.25">
      <c r="A325" s="18" t="s">
        <v>8219</v>
      </c>
      <c r="B325" s="16">
        <v>152</v>
      </c>
      <c r="I325" s="19" t="s">
        <v>8221</v>
      </c>
      <c r="J325" s="16">
        <v>5</v>
      </c>
    </row>
    <row r="326" spans="1:10" x14ac:dyDescent="0.25">
      <c r="A326" s="18" t="s">
        <v>8219</v>
      </c>
      <c r="B326" s="16">
        <v>1021</v>
      </c>
      <c r="I326" s="19" t="s">
        <v>8221</v>
      </c>
      <c r="J326" s="16">
        <v>79</v>
      </c>
    </row>
    <row r="327" spans="1:10" x14ac:dyDescent="0.25">
      <c r="A327" s="18" t="s">
        <v>8219</v>
      </c>
      <c r="B327" s="16">
        <v>237</v>
      </c>
      <c r="I327" s="19" t="s">
        <v>8221</v>
      </c>
      <c r="J327" s="16">
        <v>2</v>
      </c>
    </row>
    <row r="328" spans="1:10" x14ac:dyDescent="0.25">
      <c r="A328" s="18" t="s">
        <v>8219</v>
      </c>
      <c r="B328" s="16">
        <v>27</v>
      </c>
      <c r="I328" s="19" t="s">
        <v>8221</v>
      </c>
      <c r="J328" s="16">
        <v>11</v>
      </c>
    </row>
    <row r="329" spans="1:10" x14ac:dyDescent="0.25">
      <c r="A329" s="18" t="s">
        <v>8219</v>
      </c>
      <c r="B329" s="16">
        <v>17</v>
      </c>
      <c r="I329" s="19" t="s">
        <v>8221</v>
      </c>
      <c r="J329" s="16">
        <v>11</v>
      </c>
    </row>
    <row r="330" spans="1:10" x14ac:dyDescent="0.25">
      <c r="A330" s="18" t="s">
        <v>8219</v>
      </c>
      <c r="B330" s="16">
        <v>27</v>
      </c>
      <c r="I330" s="19" t="s">
        <v>8221</v>
      </c>
      <c r="J330" s="16">
        <v>1</v>
      </c>
    </row>
    <row r="331" spans="1:10" x14ac:dyDescent="0.25">
      <c r="A331" s="18" t="s">
        <v>8219</v>
      </c>
      <c r="B331" s="16">
        <v>82</v>
      </c>
      <c r="I331" s="19" t="s">
        <v>8221</v>
      </c>
      <c r="J331" s="16">
        <v>3</v>
      </c>
    </row>
    <row r="332" spans="1:10" x14ac:dyDescent="0.25">
      <c r="A332" s="18" t="s">
        <v>8219</v>
      </c>
      <c r="B332" s="16">
        <v>48</v>
      </c>
      <c r="I332" s="19" t="s">
        <v>8221</v>
      </c>
      <c r="J332" s="16">
        <v>5</v>
      </c>
    </row>
    <row r="333" spans="1:10" x14ac:dyDescent="0.25">
      <c r="A333" s="18" t="s">
        <v>8219</v>
      </c>
      <c r="B333" s="16">
        <v>105</v>
      </c>
      <c r="I333" s="19" t="s">
        <v>8221</v>
      </c>
      <c r="J333" s="16">
        <v>12</v>
      </c>
    </row>
    <row r="334" spans="1:10" x14ac:dyDescent="0.25">
      <c r="A334" s="18" t="s">
        <v>8219</v>
      </c>
      <c r="B334" s="16">
        <v>28</v>
      </c>
      <c r="I334" s="19" t="s">
        <v>8221</v>
      </c>
      <c r="J334" s="16">
        <v>2</v>
      </c>
    </row>
    <row r="335" spans="1:10" x14ac:dyDescent="0.25">
      <c r="A335" s="18" t="s">
        <v>8219</v>
      </c>
      <c r="B335" s="16">
        <v>1107</v>
      </c>
      <c r="I335" s="19" t="s">
        <v>8221</v>
      </c>
      <c r="J335" s="16">
        <v>5</v>
      </c>
    </row>
    <row r="336" spans="1:10" x14ac:dyDescent="0.25">
      <c r="A336" s="18" t="s">
        <v>8219</v>
      </c>
      <c r="B336" s="16">
        <v>1013</v>
      </c>
      <c r="I336" s="19" t="s">
        <v>8221</v>
      </c>
      <c r="J336" s="16">
        <v>21</v>
      </c>
    </row>
    <row r="337" spans="1:10" x14ac:dyDescent="0.25">
      <c r="A337" s="18" t="s">
        <v>8219</v>
      </c>
      <c r="B337" s="16">
        <v>274</v>
      </c>
      <c r="I337" s="19" t="s">
        <v>8221</v>
      </c>
      <c r="J337" s="16">
        <v>0</v>
      </c>
    </row>
    <row r="338" spans="1:10" x14ac:dyDescent="0.25">
      <c r="A338" s="18" t="s">
        <v>8219</v>
      </c>
      <c r="B338" s="16">
        <v>87</v>
      </c>
      <c r="I338" s="19" t="s">
        <v>8221</v>
      </c>
      <c r="J338" s="16">
        <v>45</v>
      </c>
    </row>
    <row r="339" spans="1:10" x14ac:dyDescent="0.25">
      <c r="A339" s="18" t="s">
        <v>8219</v>
      </c>
      <c r="B339" s="16">
        <v>99</v>
      </c>
      <c r="I339" s="19" t="s">
        <v>8221</v>
      </c>
      <c r="J339" s="16">
        <v>29</v>
      </c>
    </row>
    <row r="340" spans="1:10" x14ac:dyDescent="0.25">
      <c r="A340" s="18" t="s">
        <v>8219</v>
      </c>
      <c r="B340" s="16">
        <v>276</v>
      </c>
      <c r="I340" s="19" t="s">
        <v>8221</v>
      </c>
      <c r="J340" s="16">
        <v>2</v>
      </c>
    </row>
    <row r="341" spans="1:10" x14ac:dyDescent="0.25">
      <c r="A341" s="18" t="s">
        <v>8219</v>
      </c>
      <c r="B341" s="16">
        <v>21</v>
      </c>
      <c r="I341" s="19" t="s">
        <v>8221</v>
      </c>
      <c r="J341" s="16">
        <v>30</v>
      </c>
    </row>
    <row r="342" spans="1:10" x14ac:dyDescent="0.25">
      <c r="A342" s="18" t="s">
        <v>8219</v>
      </c>
      <c r="B342" s="16">
        <v>41</v>
      </c>
      <c r="I342" s="19" t="s">
        <v>8221</v>
      </c>
      <c r="J342" s="16">
        <v>8</v>
      </c>
    </row>
    <row r="343" spans="1:10" x14ac:dyDescent="0.25">
      <c r="A343" s="18" t="s">
        <v>8219</v>
      </c>
      <c r="B343" s="16">
        <v>119</v>
      </c>
      <c r="I343" s="19" t="s">
        <v>8221</v>
      </c>
      <c r="J343" s="16">
        <v>1</v>
      </c>
    </row>
    <row r="344" spans="1:10" x14ac:dyDescent="0.25">
      <c r="A344" s="18" t="s">
        <v>8219</v>
      </c>
      <c r="B344" s="16">
        <v>153</v>
      </c>
      <c r="I344" s="19" t="s">
        <v>8221</v>
      </c>
      <c r="J344" s="16">
        <v>14</v>
      </c>
    </row>
    <row r="345" spans="1:10" x14ac:dyDescent="0.25">
      <c r="A345" s="18" t="s">
        <v>8219</v>
      </c>
      <c r="B345" s="16">
        <v>100</v>
      </c>
      <c r="I345" s="19" t="s">
        <v>8221</v>
      </c>
      <c r="J345" s="16">
        <v>24</v>
      </c>
    </row>
    <row r="346" spans="1:10" x14ac:dyDescent="0.25">
      <c r="A346" s="18" t="s">
        <v>8219</v>
      </c>
      <c r="B346" s="16">
        <v>143</v>
      </c>
      <c r="I346" s="19" t="s">
        <v>8221</v>
      </c>
      <c r="J346" s="16">
        <v>2</v>
      </c>
    </row>
    <row r="347" spans="1:10" x14ac:dyDescent="0.25">
      <c r="A347" s="18" t="s">
        <v>8219</v>
      </c>
      <c r="B347" s="16">
        <v>140</v>
      </c>
      <c r="I347" s="19" t="s">
        <v>8221</v>
      </c>
      <c r="J347" s="16">
        <v>21</v>
      </c>
    </row>
    <row r="348" spans="1:10" x14ac:dyDescent="0.25">
      <c r="A348" s="18" t="s">
        <v>8219</v>
      </c>
      <c r="B348" s="16">
        <v>35</v>
      </c>
      <c r="I348" s="19" t="s">
        <v>8221</v>
      </c>
      <c r="J348" s="16">
        <v>7</v>
      </c>
    </row>
    <row r="349" spans="1:10" x14ac:dyDescent="0.25">
      <c r="A349" s="18" t="s">
        <v>8219</v>
      </c>
      <c r="B349" s="16">
        <v>149</v>
      </c>
      <c r="I349" s="19" t="s">
        <v>8221</v>
      </c>
      <c r="J349" s="16">
        <v>0</v>
      </c>
    </row>
    <row r="350" spans="1:10" x14ac:dyDescent="0.25">
      <c r="A350" s="18" t="s">
        <v>8219</v>
      </c>
      <c r="B350" s="16">
        <v>130</v>
      </c>
      <c r="I350" s="19" t="s">
        <v>8221</v>
      </c>
      <c r="J350" s="16">
        <v>4</v>
      </c>
    </row>
    <row r="351" spans="1:10" x14ac:dyDescent="0.25">
      <c r="A351" s="18" t="s">
        <v>8219</v>
      </c>
      <c r="B351" s="16">
        <v>120</v>
      </c>
      <c r="I351" s="19" t="s">
        <v>8221</v>
      </c>
      <c r="J351" s="16">
        <v>32</v>
      </c>
    </row>
    <row r="352" spans="1:10" x14ac:dyDescent="0.25">
      <c r="A352" s="18" t="s">
        <v>8219</v>
      </c>
      <c r="B352" s="16">
        <v>265</v>
      </c>
      <c r="I352" s="19" t="s">
        <v>8221</v>
      </c>
      <c r="J352" s="16">
        <v>4</v>
      </c>
    </row>
    <row r="353" spans="1:10" x14ac:dyDescent="0.25">
      <c r="A353" s="18" t="s">
        <v>8219</v>
      </c>
      <c r="B353" s="16">
        <v>71</v>
      </c>
      <c r="I353" s="19" t="s">
        <v>8221</v>
      </c>
      <c r="J353" s="16">
        <v>9</v>
      </c>
    </row>
    <row r="354" spans="1:10" x14ac:dyDescent="0.25">
      <c r="A354" s="18" t="s">
        <v>8219</v>
      </c>
      <c r="B354" s="16">
        <v>13</v>
      </c>
      <c r="I354" s="19" t="s">
        <v>8221</v>
      </c>
      <c r="J354" s="16">
        <v>17</v>
      </c>
    </row>
    <row r="355" spans="1:10" x14ac:dyDescent="0.25">
      <c r="A355" s="18" t="s">
        <v>8219</v>
      </c>
      <c r="B355" s="16">
        <v>169</v>
      </c>
      <c r="I355" s="19" t="s">
        <v>8221</v>
      </c>
      <c r="J355" s="16">
        <v>5</v>
      </c>
    </row>
    <row r="356" spans="1:10" x14ac:dyDescent="0.25">
      <c r="A356" s="18" t="s">
        <v>8219</v>
      </c>
      <c r="B356" s="16">
        <v>57</v>
      </c>
      <c r="I356" s="19" t="s">
        <v>8221</v>
      </c>
      <c r="J356" s="16">
        <v>53</v>
      </c>
    </row>
    <row r="357" spans="1:10" x14ac:dyDescent="0.25">
      <c r="A357" s="18" t="s">
        <v>8219</v>
      </c>
      <c r="B357" s="16">
        <v>229</v>
      </c>
      <c r="I357" s="19" t="s">
        <v>8221</v>
      </c>
      <c r="J357" s="16">
        <v>7</v>
      </c>
    </row>
    <row r="358" spans="1:10" x14ac:dyDescent="0.25">
      <c r="A358" s="18" t="s">
        <v>8219</v>
      </c>
      <c r="B358" s="16">
        <v>108</v>
      </c>
      <c r="I358" s="19" t="s">
        <v>8221</v>
      </c>
      <c r="J358" s="16">
        <v>72</v>
      </c>
    </row>
    <row r="359" spans="1:10" x14ac:dyDescent="0.25">
      <c r="A359" s="18" t="s">
        <v>8219</v>
      </c>
      <c r="B359" s="16">
        <v>108</v>
      </c>
      <c r="I359" s="19" t="s">
        <v>8221</v>
      </c>
      <c r="J359" s="16">
        <v>0</v>
      </c>
    </row>
    <row r="360" spans="1:10" x14ac:dyDescent="0.25">
      <c r="A360" s="18" t="s">
        <v>8219</v>
      </c>
      <c r="B360" s="16">
        <v>41</v>
      </c>
      <c r="I360" s="19" t="s">
        <v>8221</v>
      </c>
      <c r="J360" s="16">
        <v>2</v>
      </c>
    </row>
    <row r="361" spans="1:10" x14ac:dyDescent="0.25">
      <c r="A361" s="18" t="s">
        <v>8219</v>
      </c>
      <c r="B361" s="16">
        <v>139</v>
      </c>
      <c r="I361" s="19" t="s">
        <v>8221</v>
      </c>
      <c r="J361" s="16">
        <v>8</v>
      </c>
    </row>
    <row r="362" spans="1:10" x14ac:dyDescent="0.25">
      <c r="A362" s="18" t="s">
        <v>8219</v>
      </c>
      <c r="B362" s="16">
        <v>19</v>
      </c>
      <c r="I362" s="19" t="s">
        <v>8221</v>
      </c>
      <c r="J362" s="16">
        <v>2</v>
      </c>
    </row>
    <row r="363" spans="1:10" x14ac:dyDescent="0.25">
      <c r="A363" s="18" t="s">
        <v>8219</v>
      </c>
      <c r="B363" s="16">
        <v>94</v>
      </c>
      <c r="I363" s="19" t="s">
        <v>8221</v>
      </c>
      <c r="J363" s="16">
        <v>0</v>
      </c>
    </row>
    <row r="364" spans="1:10" x14ac:dyDescent="0.25">
      <c r="A364" s="18" t="s">
        <v>8219</v>
      </c>
      <c r="B364" s="16">
        <v>23</v>
      </c>
      <c r="I364" s="19" t="s">
        <v>8221</v>
      </c>
      <c r="J364" s="16">
        <v>3</v>
      </c>
    </row>
    <row r="365" spans="1:10" x14ac:dyDescent="0.25">
      <c r="A365" s="18" t="s">
        <v>8219</v>
      </c>
      <c r="B365" s="16">
        <v>15</v>
      </c>
      <c r="I365" s="19" t="s">
        <v>8221</v>
      </c>
      <c r="J365" s="16">
        <v>4</v>
      </c>
    </row>
    <row r="366" spans="1:10" x14ac:dyDescent="0.25">
      <c r="A366" s="18" t="s">
        <v>8219</v>
      </c>
      <c r="B366" s="16">
        <v>62</v>
      </c>
      <c r="I366" s="19" t="s">
        <v>8221</v>
      </c>
      <c r="J366" s="16">
        <v>3</v>
      </c>
    </row>
    <row r="367" spans="1:10" x14ac:dyDescent="0.25">
      <c r="A367" s="18" t="s">
        <v>8219</v>
      </c>
      <c r="B367" s="16">
        <v>74</v>
      </c>
      <c r="I367" s="19" t="s">
        <v>8221</v>
      </c>
      <c r="J367" s="16">
        <v>6</v>
      </c>
    </row>
    <row r="368" spans="1:10" x14ac:dyDescent="0.25">
      <c r="A368" s="18" t="s">
        <v>8219</v>
      </c>
      <c r="B368" s="16">
        <v>97</v>
      </c>
      <c r="I368" s="19" t="s">
        <v>8221</v>
      </c>
      <c r="J368" s="16">
        <v>0</v>
      </c>
    </row>
    <row r="369" spans="1:10" x14ac:dyDescent="0.25">
      <c r="A369" s="18" t="s">
        <v>8219</v>
      </c>
      <c r="B369" s="16">
        <v>55</v>
      </c>
      <c r="I369" s="19" t="s">
        <v>8221</v>
      </c>
      <c r="J369" s="16">
        <v>0</v>
      </c>
    </row>
    <row r="370" spans="1:10" x14ac:dyDescent="0.25">
      <c r="A370" s="18" t="s">
        <v>8219</v>
      </c>
      <c r="B370" s="16">
        <v>44</v>
      </c>
      <c r="I370" s="19" t="s">
        <v>8221</v>
      </c>
      <c r="J370" s="16">
        <v>0</v>
      </c>
    </row>
    <row r="371" spans="1:10" x14ac:dyDescent="0.25">
      <c r="A371" s="18" t="s">
        <v>8219</v>
      </c>
      <c r="B371" s="16">
        <v>110</v>
      </c>
      <c r="I371" s="19" t="s">
        <v>8221</v>
      </c>
      <c r="J371" s="16">
        <v>8</v>
      </c>
    </row>
    <row r="372" spans="1:10" x14ac:dyDescent="0.25">
      <c r="A372" s="18" t="s">
        <v>8219</v>
      </c>
      <c r="B372" s="16">
        <v>59</v>
      </c>
      <c r="I372" s="19" t="s">
        <v>8221</v>
      </c>
      <c r="J372" s="16">
        <v>5</v>
      </c>
    </row>
    <row r="373" spans="1:10" x14ac:dyDescent="0.25">
      <c r="A373" s="18" t="s">
        <v>8219</v>
      </c>
      <c r="B373" s="16">
        <v>62</v>
      </c>
      <c r="I373" s="19" t="s">
        <v>8221</v>
      </c>
      <c r="J373" s="16">
        <v>0</v>
      </c>
    </row>
    <row r="374" spans="1:10" x14ac:dyDescent="0.25">
      <c r="A374" s="18" t="s">
        <v>8219</v>
      </c>
      <c r="B374" s="16">
        <v>105</v>
      </c>
      <c r="I374" s="19" t="s">
        <v>8221</v>
      </c>
      <c r="J374" s="16">
        <v>2</v>
      </c>
    </row>
    <row r="375" spans="1:10" x14ac:dyDescent="0.25">
      <c r="A375" s="18" t="s">
        <v>8219</v>
      </c>
      <c r="B375" s="16">
        <v>26</v>
      </c>
      <c r="I375" s="19" t="s">
        <v>8221</v>
      </c>
      <c r="J375" s="16">
        <v>24</v>
      </c>
    </row>
    <row r="376" spans="1:10" x14ac:dyDescent="0.25">
      <c r="A376" s="18" t="s">
        <v>8219</v>
      </c>
      <c r="B376" s="16">
        <v>49</v>
      </c>
      <c r="I376" s="19" t="s">
        <v>8221</v>
      </c>
      <c r="J376" s="16">
        <v>0</v>
      </c>
    </row>
    <row r="377" spans="1:10" x14ac:dyDescent="0.25">
      <c r="A377" s="18" t="s">
        <v>8219</v>
      </c>
      <c r="B377" s="16">
        <v>68</v>
      </c>
      <c r="I377" s="19" t="s">
        <v>8221</v>
      </c>
      <c r="J377" s="16">
        <v>9</v>
      </c>
    </row>
    <row r="378" spans="1:10" x14ac:dyDescent="0.25">
      <c r="A378" s="18" t="s">
        <v>8219</v>
      </c>
      <c r="B378" s="16">
        <v>22</v>
      </c>
      <c r="I378" s="19" t="s">
        <v>8221</v>
      </c>
      <c r="J378" s="16">
        <v>0</v>
      </c>
    </row>
    <row r="379" spans="1:10" x14ac:dyDescent="0.25">
      <c r="A379" s="18" t="s">
        <v>8219</v>
      </c>
      <c r="B379" s="16">
        <v>18</v>
      </c>
      <c r="I379" s="19" t="s">
        <v>8221</v>
      </c>
      <c r="J379" s="16">
        <v>1</v>
      </c>
    </row>
    <row r="380" spans="1:10" x14ac:dyDescent="0.25">
      <c r="A380" s="18" t="s">
        <v>8219</v>
      </c>
      <c r="B380" s="16">
        <v>19</v>
      </c>
      <c r="I380" s="19" t="s">
        <v>8221</v>
      </c>
      <c r="J380" s="16">
        <v>10</v>
      </c>
    </row>
    <row r="381" spans="1:10" x14ac:dyDescent="0.25">
      <c r="A381" s="18" t="s">
        <v>8219</v>
      </c>
      <c r="B381" s="16">
        <v>99</v>
      </c>
      <c r="I381" s="19" t="s">
        <v>8221</v>
      </c>
      <c r="J381" s="16">
        <v>1</v>
      </c>
    </row>
    <row r="382" spans="1:10" x14ac:dyDescent="0.25">
      <c r="A382" s="18" t="s">
        <v>8219</v>
      </c>
      <c r="B382" s="16">
        <v>27</v>
      </c>
      <c r="I382" s="19" t="s">
        <v>8221</v>
      </c>
      <c r="J382" s="16">
        <v>0</v>
      </c>
    </row>
    <row r="383" spans="1:10" x14ac:dyDescent="0.25">
      <c r="A383" s="18" t="s">
        <v>8219</v>
      </c>
      <c r="B383" s="16">
        <v>25</v>
      </c>
      <c r="I383" s="19" t="s">
        <v>8221</v>
      </c>
      <c r="J383" s="16">
        <v>20</v>
      </c>
    </row>
    <row r="384" spans="1:10" x14ac:dyDescent="0.25">
      <c r="A384" s="18" t="s">
        <v>8219</v>
      </c>
      <c r="B384" s="16">
        <v>14</v>
      </c>
      <c r="I384" s="19" t="s">
        <v>8221</v>
      </c>
      <c r="J384" s="16">
        <v>30</v>
      </c>
    </row>
    <row r="385" spans="1:10" x14ac:dyDescent="0.25">
      <c r="A385" s="18" t="s">
        <v>8219</v>
      </c>
      <c r="B385" s="16">
        <v>35</v>
      </c>
      <c r="I385" s="19" t="s">
        <v>8221</v>
      </c>
      <c r="J385" s="16">
        <v>6</v>
      </c>
    </row>
    <row r="386" spans="1:10" x14ac:dyDescent="0.25">
      <c r="A386" s="18" t="s">
        <v>8219</v>
      </c>
      <c r="B386" s="16">
        <v>10</v>
      </c>
      <c r="I386" s="19" t="s">
        <v>8221</v>
      </c>
      <c r="J386" s="16">
        <v>15</v>
      </c>
    </row>
    <row r="387" spans="1:10" x14ac:dyDescent="0.25">
      <c r="A387" s="18" t="s">
        <v>8219</v>
      </c>
      <c r="B387" s="16">
        <v>29</v>
      </c>
      <c r="I387" s="19" t="s">
        <v>8221</v>
      </c>
      <c r="J387" s="16">
        <v>5</v>
      </c>
    </row>
    <row r="388" spans="1:10" x14ac:dyDescent="0.25">
      <c r="A388" s="18" t="s">
        <v>8219</v>
      </c>
      <c r="B388" s="16">
        <v>44</v>
      </c>
      <c r="I388" s="19" t="s">
        <v>8221</v>
      </c>
      <c r="J388" s="16">
        <v>0</v>
      </c>
    </row>
    <row r="389" spans="1:10" x14ac:dyDescent="0.25">
      <c r="A389" s="18" t="s">
        <v>8219</v>
      </c>
      <c r="B389" s="16">
        <v>17</v>
      </c>
      <c r="I389" s="19" t="s">
        <v>8221</v>
      </c>
      <c r="J389" s="16">
        <v>0</v>
      </c>
    </row>
    <row r="390" spans="1:10" x14ac:dyDescent="0.25">
      <c r="A390" s="18" t="s">
        <v>8219</v>
      </c>
      <c r="B390" s="16">
        <v>34</v>
      </c>
      <c r="I390" s="19" t="s">
        <v>8221</v>
      </c>
      <c r="J390" s="16">
        <v>28</v>
      </c>
    </row>
    <row r="391" spans="1:10" x14ac:dyDescent="0.25">
      <c r="A391" s="18" t="s">
        <v>8219</v>
      </c>
      <c r="B391" s="16">
        <v>14</v>
      </c>
      <c r="I391" s="19" t="s">
        <v>8221</v>
      </c>
      <c r="J391" s="16">
        <v>0</v>
      </c>
    </row>
    <row r="392" spans="1:10" x14ac:dyDescent="0.25">
      <c r="A392" s="18" t="s">
        <v>8219</v>
      </c>
      <c r="B392" s="16">
        <v>156</v>
      </c>
      <c r="I392" s="19" t="s">
        <v>8221</v>
      </c>
      <c r="J392" s="16">
        <v>5</v>
      </c>
    </row>
    <row r="393" spans="1:10" x14ac:dyDescent="0.25">
      <c r="A393" s="18" t="s">
        <v>8219</v>
      </c>
      <c r="B393" s="16">
        <v>128</v>
      </c>
      <c r="I393" s="19" t="s">
        <v>8221</v>
      </c>
      <c r="J393" s="16">
        <v>7</v>
      </c>
    </row>
    <row r="394" spans="1:10" x14ac:dyDescent="0.25">
      <c r="A394" s="18" t="s">
        <v>8219</v>
      </c>
      <c r="B394" s="16">
        <v>60</v>
      </c>
      <c r="I394" s="19" t="s">
        <v>8221</v>
      </c>
      <c r="J394" s="16">
        <v>30</v>
      </c>
    </row>
    <row r="395" spans="1:10" x14ac:dyDescent="0.25">
      <c r="A395" s="18" t="s">
        <v>8219</v>
      </c>
      <c r="B395" s="16">
        <v>32</v>
      </c>
      <c r="I395" s="19" t="s">
        <v>8221</v>
      </c>
      <c r="J395" s="16">
        <v>2</v>
      </c>
    </row>
    <row r="396" spans="1:10" x14ac:dyDescent="0.25">
      <c r="A396" s="18" t="s">
        <v>8219</v>
      </c>
      <c r="B396" s="16">
        <v>53</v>
      </c>
      <c r="I396" s="19" t="s">
        <v>8221</v>
      </c>
      <c r="J396" s="16">
        <v>30</v>
      </c>
    </row>
    <row r="397" spans="1:10" x14ac:dyDescent="0.25">
      <c r="A397" s="18" t="s">
        <v>8219</v>
      </c>
      <c r="B397" s="16">
        <v>184</v>
      </c>
      <c r="I397" s="19" t="s">
        <v>8221</v>
      </c>
      <c r="J397" s="16">
        <v>2</v>
      </c>
    </row>
    <row r="398" spans="1:10" x14ac:dyDescent="0.25">
      <c r="A398" s="18" t="s">
        <v>8219</v>
      </c>
      <c r="B398" s="16">
        <v>90</v>
      </c>
      <c r="I398" s="19" t="s">
        <v>8221</v>
      </c>
      <c r="J398" s="16">
        <v>0</v>
      </c>
    </row>
    <row r="399" spans="1:10" x14ac:dyDescent="0.25">
      <c r="A399" s="18" t="s">
        <v>8219</v>
      </c>
      <c r="B399" s="16">
        <v>71</v>
      </c>
      <c r="I399" s="19" t="s">
        <v>8221</v>
      </c>
      <c r="J399" s="16">
        <v>2</v>
      </c>
    </row>
    <row r="400" spans="1:10" x14ac:dyDescent="0.25">
      <c r="A400" s="18" t="s">
        <v>8219</v>
      </c>
      <c r="B400" s="16">
        <v>87</v>
      </c>
      <c r="I400" s="19" t="s">
        <v>8221</v>
      </c>
      <c r="J400" s="16">
        <v>1</v>
      </c>
    </row>
    <row r="401" spans="1:10" x14ac:dyDescent="0.25">
      <c r="A401" s="18" t="s">
        <v>8219</v>
      </c>
      <c r="B401" s="16">
        <v>28</v>
      </c>
      <c r="I401" s="19" t="s">
        <v>8221</v>
      </c>
      <c r="J401" s="16">
        <v>2</v>
      </c>
    </row>
    <row r="402" spans="1:10" x14ac:dyDescent="0.25">
      <c r="A402" s="18" t="s">
        <v>8219</v>
      </c>
      <c r="B402" s="16">
        <v>56</v>
      </c>
      <c r="I402" s="19" t="s">
        <v>8221</v>
      </c>
      <c r="J402" s="16">
        <v>14</v>
      </c>
    </row>
    <row r="403" spans="1:10" x14ac:dyDescent="0.25">
      <c r="A403" s="18" t="s">
        <v>8219</v>
      </c>
      <c r="B403" s="16">
        <v>51</v>
      </c>
      <c r="I403" s="19" t="s">
        <v>8221</v>
      </c>
      <c r="J403" s="16">
        <v>31</v>
      </c>
    </row>
    <row r="404" spans="1:10" x14ac:dyDescent="0.25">
      <c r="A404" s="18" t="s">
        <v>8219</v>
      </c>
      <c r="B404" s="16">
        <v>75</v>
      </c>
      <c r="I404" s="19" t="s">
        <v>8221</v>
      </c>
      <c r="J404" s="16">
        <v>16</v>
      </c>
    </row>
    <row r="405" spans="1:10" x14ac:dyDescent="0.25">
      <c r="A405" s="18" t="s">
        <v>8219</v>
      </c>
      <c r="B405" s="16">
        <v>38</v>
      </c>
      <c r="I405" s="19" t="s">
        <v>8221</v>
      </c>
      <c r="J405" s="16">
        <v>12</v>
      </c>
    </row>
    <row r="406" spans="1:10" x14ac:dyDescent="0.25">
      <c r="A406" s="18" t="s">
        <v>8219</v>
      </c>
      <c r="B406" s="16">
        <v>18</v>
      </c>
      <c r="I406" s="19" t="s">
        <v>8221</v>
      </c>
      <c r="J406" s="16">
        <v>96</v>
      </c>
    </row>
    <row r="407" spans="1:10" x14ac:dyDescent="0.25">
      <c r="A407" s="18" t="s">
        <v>8219</v>
      </c>
      <c r="B407" s="16">
        <v>54</v>
      </c>
      <c r="I407" s="19" t="s">
        <v>8221</v>
      </c>
      <c r="J407" s="16">
        <v>16</v>
      </c>
    </row>
    <row r="408" spans="1:10" x14ac:dyDescent="0.25">
      <c r="A408" s="18" t="s">
        <v>8219</v>
      </c>
      <c r="B408" s="16">
        <v>71</v>
      </c>
      <c r="I408" s="19" t="s">
        <v>8221</v>
      </c>
      <c r="J408" s="16">
        <v>5</v>
      </c>
    </row>
    <row r="409" spans="1:10" x14ac:dyDescent="0.25">
      <c r="A409" s="18" t="s">
        <v>8219</v>
      </c>
      <c r="B409" s="16">
        <v>57</v>
      </c>
      <c r="I409" s="19" t="s">
        <v>8221</v>
      </c>
      <c r="J409" s="16">
        <v>0</v>
      </c>
    </row>
    <row r="410" spans="1:10" x14ac:dyDescent="0.25">
      <c r="A410" s="18" t="s">
        <v>8219</v>
      </c>
      <c r="B410" s="16">
        <v>43</v>
      </c>
      <c r="I410" s="19" t="s">
        <v>8221</v>
      </c>
      <c r="J410" s="16">
        <v>8</v>
      </c>
    </row>
    <row r="411" spans="1:10" x14ac:dyDescent="0.25">
      <c r="A411" s="18" t="s">
        <v>8219</v>
      </c>
      <c r="B411" s="16">
        <v>52</v>
      </c>
      <c r="I411" s="19" t="s">
        <v>8221</v>
      </c>
      <c r="J411" s="16">
        <v>7</v>
      </c>
    </row>
    <row r="412" spans="1:10" x14ac:dyDescent="0.25">
      <c r="A412" s="18" t="s">
        <v>8219</v>
      </c>
      <c r="B412" s="16">
        <v>27</v>
      </c>
      <c r="I412" s="19" t="s">
        <v>8221</v>
      </c>
      <c r="J412" s="16">
        <v>24</v>
      </c>
    </row>
    <row r="413" spans="1:10" x14ac:dyDescent="0.25">
      <c r="A413" s="18" t="s">
        <v>8219</v>
      </c>
      <c r="B413" s="16">
        <v>12</v>
      </c>
      <c r="I413" s="19" t="s">
        <v>8221</v>
      </c>
      <c r="J413" s="16">
        <v>121</v>
      </c>
    </row>
    <row r="414" spans="1:10" x14ac:dyDescent="0.25">
      <c r="A414" s="18" t="s">
        <v>8219</v>
      </c>
      <c r="B414" s="16">
        <v>33</v>
      </c>
      <c r="I414" s="19" t="s">
        <v>8221</v>
      </c>
      <c r="J414" s="16">
        <v>196</v>
      </c>
    </row>
    <row r="415" spans="1:10" x14ac:dyDescent="0.25">
      <c r="A415" s="18" t="s">
        <v>8219</v>
      </c>
      <c r="B415" s="16">
        <v>96</v>
      </c>
      <c r="I415" s="19" t="s">
        <v>8221</v>
      </c>
      <c r="J415" s="16">
        <v>5</v>
      </c>
    </row>
    <row r="416" spans="1:10" x14ac:dyDescent="0.25">
      <c r="A416" s="18" t="s">
        <v>8219</v>
      </c>
      <c r="B416" s="16">
        <v>28</v>
      </c>
      <c r="I416" s="19" t="s">
        <v>8221</v>
      </c>
      <c r="J416" s="16">
        <v>73</v>
      </c>
    </row>
    <row r="417" spans="1:10" x14ac:dyDescent="0.25">
      <c r="A417" s="18" t="s">
        <v>8219</v>
      </c>
      <c r="B417" s="16">
        <v>43</v>
      </c>
      <c r="I417" s="19" t="s">
        <v>8221</v>
      </c>
      <c r="J417" s="16">
        <v>93</v>
      </c>
    </row>
    <row r="418" spans="1:10" x14ac:dyDescent="0.25">
      <c r="A418" s="18" t="s">
        <v>8219</v>
      </c>
      <c r="B418" s="16">
        <v>205</v>
      </c>
      <c r="I418" s="19" t="s">
        <v>8221</v>
      </c>
      <c r="J418" s="16">
        <v>17</v>
      </c>
    </row>
    <row r="419" spans="1:10" x14ac:dyDescent="0.25">
      <c r="A419" s="18" t="s">
        <v>8219</v>
      </c>
      <c r="B419" s="16">
        <v>23</v>
      </c>
      <c r="I419" s="19" t="s">
        <v>8221</v>
      </c>
      <c r="J419" s="16">
        <v>7</v>
      </c>
    </row>
    <row r="420" spans="1:10" x14ac:dyDescent="0.25">
      <c r="A420" s="18" t="s">
        <v>8219</v>
      </c>
      <c r="B420" s="16">
        <v>19</v>
      </c>
      <c r="I420" s="19" t="s">
        <v>8221</v>
      </c>
      <c r="J420" s="16">
        <v>17</v>
      </c>
    </row>
    <row r="421" spans="1:10" x14ac:dyDescent="0.25">
      <c r="A421" s="18" t="s">
        <v>8219</v>
      </c>
      <c r="B421" s="16">
        <v>14</v>
      </c>
      <c r="I421" s="19" t="s">
        <v>8221</v>
      </c>
      <c r="J421" s="16">
        <v>171</v>
      </c>
    </row>
    <row r="422" spans="1:10" x14ac:dyDescent="0.25">
      <c r="A422" s="18" t="s">
        <v>8219</v>
      </c>
      <c r="B422" s="16">
        <v>38</v>
      </c>
      <c r="I422" s="19" t="s">
        <v>8221</v>
      </c>
      <c r="J422" s="16">
        <v>188</v>
      </c>
    </row>
    <row r="423" spans="1:10" x14ac:dyDescent="0.25">
      <c r="A423" s="18" t="s">
        <v>8219</v>
      </c>
      <c r="B423" s="16">
        <v>78</v>
      </c>
      <c r="I423" s="19" t="s">
        <v>8221</v>
      </c>
      <c r="J423" s="16">
        <v>110</v>
      </c>
    </row>
    <row r="424" spans="1:10" x14ac:dyDescent="0.25">
      <c r="A424" s="18" t="s">
        <v>8219</v>
      </c>
      <c r="B424" s="16">
        <v>69</v>
      </c>
      <c r="I424" s="19" t="s">
        <v>8221</v>
      </c>
      <c r="J424" s="16">
        <v>37</v>
      </c>
    </row>
    <row r="425" spans="1:10" x14ac:dyDescent="0.25">
      <c r="A425" s="18" t="s">
        <v>8219</v>
      </c>
      <c r="B425" s="16">
        <v>33</v>
      </c>
      <c r="I425" s="19" t="s">
        <v>8221</v>
      </c>
      <c r="J425" s="16">
        <v>9</v>
      </c>
    </row>
    <row r="426" spans="1:10" x14ac:dyDescent="0.25">
      <c r="A426" s="18" t="s">
        <v>8219</v>
      </c>
      <c r="B426" s="16">
        <v>54</v>
      </c>
      <c r="I426" s="19" t="s">
        <v>8221</v>
      </c>
      <c r="J426" s="16">
        <v>29</v>
      </c>
    </row>
    <row r="427" spans="1:10" x14ac:dyDescent="0.25">
      <c r="A427" s="18" t="s">
        <v>8219</v>
      </c>
      <c r="B427" s="16">
        <v>99</v>
      </c>
      <c r="I427" s="19" t="s">
        <v>8221</v>
      </c>
      <c r="J427" s="16">
        <v>6</v>
      </c>
    </row>
    <row r="428" spans="1:10" x14ac:dyDescent="0.25">
      <c r="A428" s="18" t="s">
        <v>8219</v>
      </c>
      <c r="B428" s="16">
        <v>49</v>
      </c>
      <c r="I428" s="19" t="s">
        <v>8221</v>
      </c>
      <c r="J428" s="16">
        <v>30</v>
      </c>
    </row>
    <row r="429" spans="1:10" x14ac:dyDescent="0.25">
      <c r="A429" s="18" t="s">
        <v>8219</v>
      </c>
      <c r="B429" s="16">
        <v>11</v>
      </c>
      <c r="I429" s="19" t="s">
        <v>8221</v>
      </c>
      <c r="J429" s="16">
        <v>81</v>
      </c>
    </row>
    <row r="430" spans="1:10" x14ac:dyDescent="0.25">
      <c r="A430" s="18" t="s">
        <v>8219</v>
      </c>
      <c r="B430" s="16">
        <v>38</v>
      </c>
      <c r="I430" s="19" t="s">
        <v>8221</v>
      </c>
      <c r="J430" s="16">
        <v>4</v>
      </c>
    </row>
    <row r="431" spans="1:10" x14ac:dyDescent="0.25">
      <c r="A431" s="18" t="s">
        <v>8219</v>
      </c>
      <c r="B431" s="16">
        <v>16</v>
      </c>
      <c r="I431" s="19" t="s">
        <v>8221</v>
      </c>
      <c r="J431" s="16">
        <v>11</v>
      </c>
    </row>
    <row r="432" spans="1:10" x14ac:dyDescent="0.25">
      <c r="A432" s="18" t="s">
        <v>8219</v>
      </c>
      <c r="B432" s="16">
        <v>32</v>
      </c>
      <c r="I432" s="19" t="s">
        <v>8221</v>
      </c>
      <c r="J432" s="16">
        <v>14</v>
      </c>
    </row>
    <row r="433" spans="1:10" x14ac:dyDescent="0.25">
      <c r="A433" s="18" t="s">
        <v>8219</v>
      </c>
      <c r="B433" s="16">
        <v>20</v>
      </c>
      <c r="I433" s="19" t="s">
        <v>8221</v>
      </c>
      <c r="J433" s="16">
        <v>5</v>
      </c>
    </row>
    <row r="434" spans="1:10" x14ac:dyDescent="0.25">
      <c r="A434" s="18" t="s">
        <v>8219</v>
      </c>
      <c r="B434" s="16">
        <v>154</v>
      </c>
      <c r="I434" s="19" t="s">
        <v>8221</v>
      </c>
      <c r="J434" s="16">
        <v>45</v>
      </c>
    </row>
    <row r="435" spans="1:10" x14ac:dyDescent="0.25">
      <c r="A435" s="18" t="s">
        <v>8219</v>
      </c>
      <c r="B435" s="16">
        <v>41</v>
      </c>
      <c r="I435" s="19" t="s">
        <v>8221</v>
      </c>
      <c r="J435" s="16">
        <v>8</v>
      </c>
    </row>
    <row r="436" spans="1:10" x14ac:dyDescent="0.25">
      <c r="A436" s="18" t="s">
        <v>8219</v>
      </c>
      <c r="B436" s="16">
        <v>75</v>
      </c>
      <c r="I436" s="19" t="s">
        <v>8221</v>
      </c>
      <c r="J436" s="16">
        <v>3</v>
      </c>
    </row>
    <row r="437" spans="1:10" x14ac:dyDescent="0.25">
      <c r="A437" s="18" t="s">
        <v>8219</v>
      </c>
      <c r="B437" s="16">
        <v>40</v>
      </c>
      <c r="I437" s="19" t="s">
        <v>8221</v>
      </c>
      <c r="J437" s="16">
        <v>24</v>
      </c>
    </row>
    <row r="438" spans="1:10" x14ac:dyDescent="0.25">
      <c r="A438" s="18" t="s">
        <v>8219</v>
      </c>
      <c r="B438" s="16">
        <v>46</v>
      </c>
      <c r="I438" s="19" t="s">
        <v>8221</v>
      </c>
      <c r="J438" s="16">
        <v>18</v>
      </c>
    </row>
    <row r="439" spans="1:10" x14ac:dyDescent="0.25">
      <c r="A439" s="18" t="s">
        <v>8219</v>
      </c>
      <c r="B439" s="16">
        <v>62</v>
      </c>
      <c r="I439" s="19" t="s">
        <v>8221</v>
      </c>
      <c r="J439" s="16">
        <v>12</v>
      </c>
    </row>
    <row r="440" spans="1:10" x14ac:dyDescent="0.25">
      <c r="A440" s="18" t="s">
        <v>8219</v>
      </c>
      <c r="B440" s="16">
        <v>61</v>
      </c>
      <c r="I440" s="19" t="s">
        <v>8221</v>
      </c>
      <c r="J440" s="16">
        <v>123</v>
      </c>
    </row>
    <row r="441" spans="1:10" x14ac:dyDescent="0.25">
      <c r="A441" s="18" t="s">
        <v>8219</v>
      </c>
      <c r="B441" s="16">
        <v>96</v>
      </c>
      <c r="I441" s="19" t="s">
        <v>8221</v>
      </c>
      <c r="J441" s="16">
        <v>96</v>
      </c>
    </row>
    <row r="442" spans="1:10" x14ac:dyDescent="0.25">
      <c r="A442" s="18" t="s">
        <v>8219</v>
      </c>
      <c r="B442" s="16">
        <v>190</v>
      </c>
      <c r="I442" s="19" t="s">
        <v>8221</v>
      </c>
      <c r="J442" s="16">
        <v>31</v>
      </c>
    </row>
    <row r="443" spans="1:10" x14ac:dyDescent="0.25">
      <c r="A443" s="18" t="s">
        <v>8219</v>
      </c>
      <c r="B443" s="16">
        <v>94</v>
      </c>
      <c r="I443" s="19" t="s">
        <v>8221</v>
      </c>
      <c r="J443" s="16">
        <v>4</v>
      </c>
    </row>
    <row r="444" spans="1:10" x14ac:dyDescent="0.25">
      <c r="A444" s="18" t="s">
        <v>8219</v>
      </c>
      <c r="B444" s="16">
        <v>39</v>
      </c>
      <c r="I444" s="19" t="s">
        <v>8221</v>
      </c>
      <c r="J444" s="16">
        <v>3</v>
      </c>
    </row>
    <row r="445" spans="1:10" x14ac:dyDescent="0.25">
      <c r="A445" s="18" t="s">
        <v>8219</v>
      </c>
      <c r="B445" s="16">
        <v>127</v>
      </c>
      <c r="I445" s="19" t="s">
        <v>8221</v>
      </c>
      <c r="J445" s="16">
        <v>179</v>
      </c>
    </row>
    <row r="446" spans="1:10" x14ac:dyDescent="0.25">
      <c r="A446" s="18" t="s">
        <v>8219</v>
      </c>
      <c r="B446" s="16">
        <v>159</v>
      </c>
      <c r="I446" s="19" t="s">
        <v>8221</v>
      </c>
      <c r="J446" s="16">
        <v>3</v>
      </c>
    </row>
    <row r="447" spans="1:10" x14ac:dyDescent="0.25">
      <c r="A447" s="18" t="s">
        <v>8219</v>
      </c>
      <c r="B447" s="16">
        <v>177</v>
      </c>
      <c r="I447" s="19" t="s">
        <v>8221</v>
      </c>
      <c r="J447" s="16">
        <v>23</v>
      </c>
    </row>
    <row r="448" spans="1:10" x14ac:dyDescent="0.25">
      <c r="A448" s="18" t="s">
        <v>8219</v>
      </c>
      <c r="B448" s="16">
        <v>47</v>
      </c>
      <c r="I448" s="19" t="s">
        <v>8221</v>
      </c>
      <c r="J448" s="16">
        <v>23</v>
      </c>
    </row>
    <row r="449" spans="1:10" x14ac:dyDescent="0.25">
      <c r="A449" s="18" t="s">
        <v>8219</v>
      </c>
      <c r="B449" s="16">
        <v>1</v>
      </c>
      <c r="I449" s="19" t="s">
        <v>8221</v>
      </c>
      <c r="J449" s="16">
        <v>41</v>
      </c>
    </row>
    <row r="450" spans="1:10" x14ac:dyDescent="0.25">
      <c r="A450" s="18" t="s">
        <v>8219</v>
      </c>
      <c r="B450" s="16">
        <v>16</v>
      </c>
      <c r="I450" s="19" t="s">
        <v>8221</v>
      </c>
      <c r="J450" s="16">
        <v>0</v>
      </c>
    </row>
    <row r="451" spans="1:10" x14ac:dyDescent="0.25">
      <c r="A451" s="18" t="s">
        <v>8219</v>
      </c>
      <c r="B451" s="16">
        <v>115</v>
      </c>
      <c r="I451" s="19" t="s">
        <v>8221</v>
      </c>
      <c r="J451" s="16">
        <v>32</v>
      </c>
    </row>
    <row r="452" spans="1:10" x14ac:dyDescent="0.25">
      <c r="A452" s="18" t="s">
        <v>8219</v>
      </c>
      <c r="B452" s="16">
        <v>133</v>
      </c>
      <c r="I452" s="19" t="s">
        <v>8221</v>
      </c>
      <c r="J452" s="16">
        <v>2</v>
      </c>
    </row>
    <row r="453" spans="1:10" x14ac:dyDescent="0.25">
      <c r="A453" s="18" t="s">
        <v>8219</v>
      </c>
      <c r="B453" s="16">
        <v>70</v>
      </c>
      <c r="I453" s="19" t="s">
        <v>8221</v>
      </c>
      <c r="J453" s="16">
        <v>7</v>
      </c>
    </row>
    <row r="454" spans="1:10" x14ac:dyDescent="0.25">
      <c r="A454" s="18" t="s">
        <v>8219</v>
      </c>
      <c r="B454" s="16">
        <v>62</v>
      </c>
      <c r="I454" s="19" t="s">
        <v>8221</v>
      </c>
      <c r="J454" s="16">
        <v>4</v>
      </c>
    </row>
    <row r="455" spans="1:10" x14ac:dyDescent="0.25">
      <c r="A455" s="18" t="s">
        <v>8219</v>
      </c>
      <c r="B455" s="16">
        <v>10</v>
      </c>
      <c r="I455" s="19" t="s">
        <v>8221</v>
      </c>
      <c r="J455" s="16">
        <v>196</v>
      </c>
    </row>
    <row r="456" spans="1:10" x14ac:dyDescent="0.25">
      <c r="A456" s="18" t="s">
        <v>8219</v>
      </c>
      <c r="B456" s="16">
        <v>499</v>
      </c>
      <c r="I456" s="19" t="s">
        <v>8221</v>
      </c>
      <c r="J456" s="16">
        <v>11</v>
      </c>
    </row>
    <row r="457" spans="1:10" x14ac:dyDescent="0.25">
      <c r="A457" s="18" t="s">
        <v>8219</v>
      </c>
      <c r="B457" s="16">
        <v>47</v>
      </c>
      <c r="I457" s="19" t="s">
        <v>8221</v>
      </c>
      <c r="J457" s="16">
        <v>9</v>
      </c>
    </row>
    <row r="458" spans="1:10" x14ac:dyDescent="0.25">
      <c r="A458" s="18" t="s">
        <v>8219</v>
      </c>
      <c r="B458" s="16">
        <v>28</v>
      </c>
      <c r="I458" s="19" t="s">
        <v>8221</v>
      </c>
      <c r="J458" s="16">
        <v>5</v>
      </c>
    </row>
    <row r="459" spans="1:10" x14ac:dyDescent="0.25">
      <c r="A459" s="18" t="s">
        <v>8219</v>
      </c>
      <c r="B459" s="16">
        <v>24</v>
      </c>
      <c r="I459" s="19" t="s">
        <v>8221</v>
      </c>
      <c r="J459" s="16">
        <v>8</v>
      </c>
    </row>
    <row r="460" spans="1:10" x14ac:dyDescent="0.25">
      <c r="A460" s="18" t="s">
        <v>8219</v>
      </c>
      <c r="B460" s="16">
        <v>76</v>
      </c>
      <c r="I460" s="19" t="s">
        <v>8221</v>
      </c>
      <c r="J460" s="16">
        <v>229</v>
      </c>
    </row>
    <row r="461" spans="1:10" x14ac:dyDescent="0.25">
      <c r="A461" s="18" t="s">
        <v>8219</v>
      </c>
      <c r="B461" s="16">
        <v>98</v>
      </c>
      <c r="I461" s="19" t="s">
        <v>8221</v>
      </c>
      <c r="J461" s="16">
        <v>40</v>
      </c>
    </row>
    <row r="462" spans="1:10" x14ac:dyDescent="0.25">
      <c r="A462" s="18" t="s">
        <v>8219</v>
      </c>
      <c r="B462" s="16">
        <v>30</v>
      </c>
      <c r="I462" s="19" t="s">
        <v>8221</v>
      </c>
      <c r="J462" s="16">
        <v>123</v>
      </c>
    </row>
    <row r="463" spans="1:10" x14ac:dyDescent="0.25">
      <c r="A463" s="18" t="s">
        <v>8219</v>
      </c>
      <c r="B463" s="16">
        <v>478</v>
      </c>
      <c r="I463" s="19" t="s">
        <v>8221</v>
      </c>
      <c r="J463" s="16">
        <v>5</v>
      </c>
    </row>
    <row r="464" spans="1:10" x14ac:dyDescent="0.25">
      <c r="A464" s="18" t="s">
        <v>8219</v>
      </c>
      <c r="B464" s="16">
        <v>74</v>
      </c>
      <c r="I464" s="19" t="s">
        <v>8221</v>
      </c>
      <c r="J464" s="16">
        <v>148</v>
      </c>
    </row>
    <row r="465" spans="1:10" x14ac:dyDescent="0.25">
      <c r="A465" s="18" t="s">
        <v>8219</v>
      </c>
      <c r="B465" s="16">
        <v>131</v>
      </c>
      <c r="I465" s="19" t="s">
        <v>8221</v>
      </c>
      <c r="J465" s="16">
        <v>10</v>
      </c>
    </row>
    <row r="466" spans="1:10" x14ac:dyDescent="0.25">
      <c r="A466" s="18" t="s">
        <v>8219</v>
      </c>
      <c r="B466" s="16">
        <v>61</v>
      </c>
      <c r="I466" s="19" t="s">
        <v>8221</v>
      </c>
      <c r="J466" s="16">
        <v>4</v>
      </c>
    </row>
    <row r="467" spans="1:10" x14ac:dyDescent="0.25">
      <c r="A467" s="18" t="s">
        <v>8219</v>
      </c>
      <c r="B467" s="16">
        <v>1071</v>
      </c>
      <c r="I467" s="19" t="s">
        <v>8221</v>
      </c>
      <c r="J467" s="16">
        <v>21</v>
      </c>
    </row>
    <row r="468" spans="1:10" x14ac:dyDescent="0.25">
      <c r="A468" s="18" t="s">
        <v>8219</v>
      </c>
      <c r="B468" s="16">
        <v>122</v>
      </c>
      <c r="I468" s="19" t="s">
        <v>8221</v>
      </c>
      <c r="J468" s="16">
        <v>2</v>
      </c>
    </row>
    <row r="469" spans="1:10" x14ac:dyDescent="0.25">
      <c r="A469" s="18" t="s">
        <v>8219</v>
      </c>
      <c r="B469" s="16">
        <v>111</v>
      </c>
      <c r="I469" s="19" t="s">
        <v>8221</v>
      </c>
      <c r="J469" s="16">
        <v>0</v>
      </c>
    </row>
    <row r="470" spans="1:10" x14ac:dyDescent="0.25">
      <c r="A470" s="18" t="s">
        <v>8219</v>
      </c>
      <c r="B470" s="16">
        <v>255</v>
      </c>
      <c r="I470" s="19" t="s">
        <v>8221</v>
      </c>
      <c r="J470" s="16">
        <v>4</v>
      </c>
    </row>
    <row r="471" spans="1:10" x14ac:dyDescent="0.25">
      <c r="A471" s="18" t="s">
        <v>8219</v>
      </c>
      <c r="B471" s="16">
        <v>141</v>
      </c>
      <c r="I471" s="19" t="s">
        <v>8221</v>
      </c>
      <c r="J471" s="16">
        <v>1</v>
      </c>
    </row>
    <row r="472" spans="1:10" x14ac:dyDescent="0.25">
      <c r="A472" s="18" t="s">
        <v>8219</v>
      </c>
      <c r="B472" s="16">
        <v>159</v>
      </c>
      <c r="I472" s="19" t="s">
        <v>8221</v>
      </c>
      <c r="J472" s="16">
        <v>30</v>
      </c>
    </row>
    <row r="473" spans="1:10" x14ac:dyDescent="0.25">
      <c r="A473" s="18" t="s">
        <v>8219</v>
      </c>
      <c r="B473" s="16">
        <v>99</v>
      </c>
      <c r="I473" s="19" t="s">
        <v>8221</v>
      </c>
      <c r="J473" s="16">
        <v>3</v>
      </c>
    </row>
    <row r="474" spans="1:10" x14ac:dyDescent="0.25">
      <c r="A474" s="18" t="s">
        <v>8219</v>
      </c>
      <c r="B474" s="16">
        <v>96</v>
      </c>
      <c r="I474" s="19" t="s">
        <v>8221</v>
      </c>
      <c r="J474" s="16">
        <v>975</v>
      </c>
    </row>
    <row r="475" spans="1:10" x14ac:dyDescent="0.25">
      <c r="A475" s="18" t="s">
        <v>8219</v>
      </c>
      <c r="B475" s="16">
        <v>27</v>
      </c>
      <c r="I475" s="19" t="s">
        <v>8221</v>
      </c>
      <c r="J475" s="16">
        <v>167</v>
      </c>
    </row>
    <row r="476" spans="1:10" x14ac:dyDescent="0.25">
      <c r="A476" s="18" t="s">
        <v>8219</v>
      </c>
      <c r="B476" s="16">
        <v>166</v>
      </c>
      <c r="I476" s="19" t="s">
        <v>8221</v>
      </c>
      <c r="J476" s="16">
        <v>5</v>
      </c>
    </row>
    <row r="477" spans="1:10" x14ac:dyDescent="0.25">
      <c r="A477" s="18" t="s">
        <v>8219</v>
      </c>
      <c r="B477" s="16">
        <v>76</v>
      </c>
      <c r="I477" s="19" t="s">
        <v>8221</v>
      </c>
      <c r="J477" s="16">
        <v>18</v>
      </c>
    </row>
    <row r="478" spans="1:10" x14ac:dyDescent="0.25">
      <c r="A478" s="18" t="s">
        <v>8219</v>
      </c>
      <c r="B478" s="16">
        <v>211</v>
      </c>
      <c r="I478" s="19" t="s">
        <v>8221</v>
      </c>
      <c r="J478" s="16">
        <v>98</v>
      </c>
    </row>
    <row r="479" spans="1:10" x14ac:dyDescent="0.25">
      <c r="A479" s="18" t="s">
        <v>8219</v>
      </c>
      <c r="B479" s="16">
        <v>21</v>
      </c>
      <c r="I479" s="19" t="s">
        <v>8221</v>
      </c>
      <c r="J479" s="16">
        <v>4</v>
      </c>
    </row>
    <row r="480" spans="1:10" x14ac:dyDescent="0.25">
      <c r="A480" s="18" t="s">
        <v>8219</v>
      </c>
      <c r="B480" s="16">
        <v>61</v>
      </c>
      <c r="I480" s="19" t="s">
        <v>8221</v>
      </c>
      <c r="J480" s="16">
        <v>3</v>
      </c>
    </row>
    <row r="481" spans="1:10" x14ac:dyDescent="0.25">
      <c r="A481" s="18" t="s">
        <v>8219</v>
      </c>
      <c r="B481" s="16">
        <v>30</v>
      </c>
      <c r="I481" s="19" t="s">
        <v>8221</v>
      </c>
      <c r="J481" s="16">
        <v>1</v>
      </c>
    </row>
    <row r="482" spans="1:10" x14ac:dyDescent="0.25">
      <c r="A482" s="18" t="s">
        <v>8219</v>
      </c>
      <c r="B482" s="16">
        <v>375</v>
      </c>
      <c r="I482" s="19" t="s">
        <v>8221</v>
      </c>
      <c r="J482" s="16">
        <v>0</v>
      </c>
    </row>
    <row r="483" spans="1:10" x14ac:dyDescent="0.25">
      <c r="A483" s="18" t="s">
        <v>8219</v>
      </c>
      <c r="B483" s="16">
        <v>111</v>
      </c>
      <c r="I483" s="19" t="s">
        <v>8221</v>
      </c>
      <c r="J483" s="16">
        <v>9</v>
      </c>
    </row>
    <row r="484" spans="1:10" x14ac:dyDescent="0.25">
      <c r="A484" s="18" t="s">
        <v>8219</v>
      </c>
      <c r="B484" s="16">
        <v>123</v>
      </c>
      <c r="I484" s="19" t="s">
        <v>8221</v>
      </c>
      <c r="J484" s="16">
        <v>2</v>
      </c>
    </row>
    <row r="485" spans="1:10" x14ac:dyDescent="0.25">
      <c r="A485" s="18" t="s">
        <v>8219</v>
      </c>
      <c r="B485" s="16">
        <v>70</v>
      </c>
      <c r="I485" s="19" t="s">
        <v>8221</v>
      </c>
      <c r="J485" s="16">
        <v>0</v>
      </c>
    </row>
    <row r="486" spans="1:10" x14ac:dyDescent="0.25">
      <c r="A486" s="18" t="s">
        <v>8219</v>
      </c>
      <c r="B486" s="16">
        <v>85</v>
      </c>
      <c r="I486" s="19" t="s">
        <v>8221</v>
      </c>
      <c r="J486" s="16">
        <v>147</v>
      </c>
    </row>
    <row r="487" spans="1:10" x14ac:dyDescent="0.25">
      <c r="A487" s="18" t="s">
        <v>8219</v>
      </c>
      <c r="B487" s="16">
        <v>86</v>
      </c>
      <c r="I487" s="19" t="s">
        <v>8221</v>
      </c>
      <c r="J487" s="16">
        <v>49</v>
      </c>
    </row>
    <row r="488" spans="1:10" x14ac:dyDescent="0.25">
      <c r="A488" s="18" t="s">
        <v>8219</v>
      </c>
      <c r="B488" s="16">
        <v>13</v>
      </c>
      <c r="I488" s="19" t="s">
        <v>8221</v>
      </c>
      <c r="J488" s="16">
        <v>1</v>
      </c>
    </row>
    <row r="489" spans="1:10" x14ac:dyDescent="0.25">
      <c r="A489" s="18" t="s">
        <v>8219</v>
      </c>
      <c r="B489" s="16">
        <v>33</v>
      </c>
      <c r="I489" s="19" t="s">
        <v>8221</v>
      </c>
      <c r="J489" s="16">
        <v>2</v>
      </c>
    </row>
    <row r="490" spans="1:10" x14ac:dyDescent="0.25">
      <c r="A490" s="18" t="s">
        <v>8219</v>
      </c>
      <c r="B490" s="16">
        <v>15</v>
      </c>
      <c r="I490" s="19" t="s">
        <v>8221</v>
      </c>
      <c r="J490" s="16">
        <v>7</v>
      </c>
    </row>
    <row r="491" spans="1:10" x14ac:dyDescent="0.25">
      <c r="A491" s="18" t="s">
        <v>8219</v>
      </c>
      <c r="B491" s="16">
        <v>273</v>
      </c>
      <c r="I491" s="19" t="s">
        <v>8221</v>
      </c>
      <c r="J491" s="16">
        <v>4</v>
      </c>
    </row>
    <row r="492" spans="1:10" x14ac:dyDescent="0.25">
      <c r="A492" s="18" t="s">
        <v>8219</v>
      </c>
      <c r="B492" s="16">
        <v>714</v>
      </c>
      <c r="I492" s="19" t="s">
        <v>8221</v>
      </c>
      <c r="J492" s="16">
        <v>27</v>
      </c>
    </row>
    <row r="493" spans="1:10" x14ac:dyDescent="0.25">
      <c r="A493" s="18" t="s">
        <v>8219</v>
      </c>
      <c r="B493" s="16">
        <v>170</v>
      </c>
      <c r="I493" s="19" t="s">
        <v>8221</v>
      </c>
      <c r="J493" s="16">
        <v>94</v>
      </c>
    </row>
    <row r="494" spans="1:10" x14ac:dyDescent="0.25">
      <c r="A494" s="18" t="s">
        <v>8219</v>
      </c>
      <c r="B494" s="16">
        <v>512</v>
      </c>
      <c r="I494" s="19" t="s">
        <v>8221</v>
      </c>
      <c r="J494" s="16">
        <v>29</v>
      </c>
    </row>
    <row r="495" spans="1:10" x14ac:dyDescent="0.25">
      <c r="A495" s="18" t="s">
        <v>8219</v>
      </c>
      <c r="B495" s="16">
        <v>314</v>
      </c>
      <c r="I495" s="19" t="s">
        <v>8221</v>
      </c>
      <c r="J495" s="16">
        <v>7</v>
      </c>
    </row>
    <row r="496" spans="1:10" x14ac:dyDescent="0.25">
      <c r="A496" s="18" t="s">
        <v>8219</v>
      </c>
      <c r="B496" s="16">
        <v>167</v>
      </c>
      <c r="I496" s="19" t="s">
        <v>8221</v>
      </c>
      <c r="J496" s="16">
        <v>22</v>
      </c>
    </row>
    <row r="497" spans="1:10" x14ac:dyDescent="0.25">
      <c r="A497" s="18" t="s">
        <v>8219</v>
      </c>
      <c r="B497" s="16">
        <v>9</v>
      </c>
      <c r="I497" s="19" t="s">
        <v>8221</v>
      </c>
      <c r="J497" s="16">
        <v>1</v>
      </c>
    </row>
    <row r="498" spans="1:10" x14ac:dyDescent="0.25">
      <c r="A498" s="18" t="s">
        <v>8219</v>
      </c>
      <c r="B498" s="16">
        <v>103</v>
      </c>
      <c r="I498" s="19" t="s">
        <v>8221</v>
      </c>
      <c r="J498" s="16">
        <v>10</v>
      </c>
    </row>
    <row r="499" spans="1:10" x14ac:dyDescent="0.25">
      <c r="A499" s="18" t="s">
        <v>8219</v>
      </c>
      <c r="B499" s="16">
        <v>111</v>
      </c>
      <c r="I499" s="19" t="s">
        <v>8221</v>
      </c>
      <c r="J499" s="16">
        <v>6</v>
      </c>
    </row>
    <row r="500" spans="1:10" x14ac:dyDescent="0.25">
      <c r="A500" s="18" t="s">
        <v>8219</v>
      </c>
      <c r="B500" s="16">
        <v>271</v>
      </c>
      <c r="I500" s="19" t="s">
        <v>8221</v>
      </c>
      <c r="J500" s="16">
        <v>24</v>
      </c>
    </row>
    <row r="501" spans="1:10" x14ac:dyDescent="0.25">
      <c r="A501" s="18" t="s">
        <v>8219</v>
      </c>
      <c r="B501" s="16">
        <v>101</v>
      </c>
      <c r="I501" s="19" t="s">
        <v>8221</v>
      </c>
      <c r="J501" s="16">
        <v>15</v>
      </c>
    </row>
    <row r="502" spans="1:10" x14ac:dyDescent="0.25">
      <c r="A502" s="18" t="s">
        <v>8219</v>
      </c>
      <c r="B502" s="16">
        <v>57</v>
      </c>
      <c r="I502" s="19" t="s">
        <v>8221</v>
      </c>
      <c r="J502" s="16">
        <v>37</v>
      </c>
    </row>
    <row r="503" spans="1:10" x14ac:dyDescent="0.25">
      <c r="A503" s="18" t="s">
        <v>8219</v>
      </c>
      <c r="B503" s="16">
        <v>62</v>
      </c>
      <c r="I503" s="19" t="s">
        <v>8221</v>
      </c>
      <c r="J503" s="16">
        <v>20</v>
      </c>
    </row>
    <row r="504" spans="1:10" x14ac:dyDescent="0.25">
      <c r="A504" s="18" t="s">
        <v>8219</v>
      </c>
      <c r="B504" s="16">
        <v>32</v>
      </c>
      <c r="I504" s="19" t="s">
        <v>8221</v>
      </c>
      <c r="J504" s="16">
        <v>7</v>
      </c>
    </row>
    <row r="505" spans="1:10" x14ac:dyDescent="0.25">
      <c r="A505" s="18" t="s">
        <v>8219</v>
      </c>
      <c r="B505" s="16">
        <v>141</v>
      </c>
      <c r="I505" s="19" t="s">
        <v>8221</v>
      </c>
      <c r="J505" s="16">
        <v>0</v>
      </c>
    </row>
    <row r="506" spans="1:10" x14ac:dyDescent="0.25">
      <c r="A506" s="18" t="s">
        <v>8219</v>
      </c>
      <c r="B506" s="16">
        <v>75</v>
      </c>
      <c r="I506" s="19" t="s">
        <v>8221</v>
      </c>
      <c r="J506" s="16">
        <v>21</v>
      </c>
    </row>
    <row r="507" spans="1:10" x14ac:dyDescent="0.25">
      <c r="A507" s="18" t="s">
        <v>8219</v>
      </c>
      <c r="B507" s="16">
        <v>46</v>
      </c>
      <c r="I507" s="19" t="s">
        <v>8221</v>
      </c>
      <c r="J507" s="16">
        <v>3</v>
      </c>
    </row>
    <row r="508" spans="1:10" x14ac:dyDescent="0.25">
      <c r="A508" s="18" t="s">
        <v>8219</v>
      </c>
      <c r="B508" s="16">
        <v>103</v>
      </c>
      <c r="I508" s="19" t="s">
        <v>8221</v>
      </c>
      <c r="J508" s="16">
        <v>11</v>
      </c>
    </row>
    <row r="509" spans="1:10" x14ac:dyDescent="0.25">
      <c r="A509" s="18" t="s">
        <v>8219</v>
      </c>
      <c r="B509" s="16">
        <v>6</v>
      </c>
      <c r="I509" s="19" t="s">
        <v>8221</v>
      </c>
      <c r="J509" s="16">
        <v>1</v>
      </c>
    </row>
    <row r="510" spans="1:10" x14ac:dyDescent="0.25">
      <c r="A510" s="18" t="s">
        <v>8219</v>
      </c>
      <c r="B510" s="16">
        <v>83</v>
      </c>
      <c r="I510" s="19" t="s">
        <v>8221</v>
      </c>
      <c r="J510" s="16">
        <v>312</v>
      </c>
    </row>
    <row r="511" spans="1:10" x14ac:dyDescent="0.25">
      <c r="A511" s="18" t="s">
        <v>8219</v>
      </c>
      <c r="B511" s="16">
        <v>108</v>
      </c>
      <c r="I511" s="19" t="s">
        <v>8221</v>
      </c>
      <c r="J511" s="16">
        <v>1</v>
      </c>
    </row>
    <row r="512" spans="1:10" x14ac:dyDescent="0.25">
      <c r="A512" s="18" t="s">
        <v>8219</v>
      </c>
      <c r="B512" s="16">
        <v>25</v>
      </c>
      <c r="I512" s="19" t="s">
        <v>8221</v>
      </c>
      <c r="J512" s="16">
        <v>3</v>
      </c>
    </row>
    <row r="513" spans="1:10" x14ac:dyDescent="0.25">
      <c r="A513" s="18" t="s">
        <v>8219</v>
      </c>
      <c r="B513" s="16">
        <v>549</v>
      </c>
      <c r="I513" s="19" t="s">
        <v>8221</v>
      </c>
      <c r="J513" s="16">
        <v>4</v>
      </c>
    </row>
    <row r="514" spans="1:10" x14ac:dyDescent="0.25">
      <c r="A514" s="18" t="s">
        <v>8219</v>
      </c>
      <c r="B514" s="16">
        <v>222</v>
      </c>
      <c r="I514" s="19" t="s">
        <v>8221</v>
      </c>
      <c r="J514" s="16">
        <v>10</v>
      </c>
    </row>
    <row r="515" spans="1:10" x14ac:dyDescent="0.25">
      <c r="A515" s="18" t="s">
        <v>8219</v>
      </c>
      <c r="B515" s="16">
        <v>183</v>
      </c>
      <c r="I515" s="19" t="s">
        <v>8221</v>
      </c>
      <c r="J515" s="16">
        <v>8</v>
      </c>
    </row>
    <row r="516" spans="1:10" x14ac:dyDescent="0.25">
      <c r="A516" s="18" t="s">
        <v>8219</v>
      </c>
      <c r="B516" s="16">
        <v>89</v>
      </c>
      <c r="I516" s="19" t="s">
        <v>8221</v>
      </c>
      <c r="J516" s="16">
        <v>3</v>
      </c>
    </row>
    <row r="517" spans="1:10" x14ac:dyDescent="0.25">
      <c r="A517" s="18" t="s">
        <v>8219</v>
      </c>
      <c r="B517" s="16">
        <v>253</v>
      </c>
      <c r="I517" s="19" t="s">
        <v>8221</v>
      </c>
      <c r="J517" s="16">
        <v>1</v>
      </c>
    </row>
    <row r="518" spans="1:10" x14ac:dyDescent="0.25">
      <c r="A518" s="18" t="s">
        <v>8219</v>
      </c>
      <c r="B518" s="16">
        <v>140</v>
      </c>
      <c r="I518" s="19" t="s">
        <v>8221</v>
      </c>
      <c r="J518" s="16">
        <v>0</v>
      </c>
    </row>
    <row r="519" spans="1:10" x14ac:dyDescent="0.25">
      <c r="A519" s="18" t="s">
        <v>8219</v>
      </c>
      <c r="B519" s="16">
        <v>103</v>
      </c>
      <c r="I519" s="19" t="s">
        <v>8221</v>
      </c>
      <c r="J519" s="16">
        <v>5</v>
      </c>
    </row>
    <row r="520" spans="1:10" x14ac:dyDescent="0.25">
      <c r="A520" s="18" t="s">
        <v>8219</v>
      </c>
      <c r="B520" s="16">
        <v>138</v>
      </c>
      <c r="I520" s="19" t="s">
        <v>8221</v>
      </c>
      <c r="J520" s="16">
        <v>0</v>
      </c>
    </row>
    <row r="521" spans="1:10" x14ac:dyDescent="0.25">
      <c r="A521" s="18" t="s">
        <v>8219</v>
      </c>
      <c r="B521" s="16">
        <v>191</v>
      </c>
      <c r="I521" s="19" t="s">
        <v>8221</v>
      </c>
      <c r="J521" s="16">
        <v>3</v>
      </c>
    </row>
    <row r="522" spans="1:10" x14ac:dyDescent="0.25">
      <c r="A522" s="18" t="s">
        <v>8219</v>
      </c>
      <c r="B522" s="16">
        <v>45</v>
      </c>
      <c r="I522" s="19" t="s">
        <v>8221</v>
      </c>
      <c r="J522" s="16">
        <v>7</v>
      </c>
    </row>
    <row r="523" spans="1:10" x14ac:dyDescent="0.25">
      <c r="A523" s="18" t="s">
        <v>8219</v>
      </c>
      <c r="B523" s="16">
        <v>17</v>
      </c>
      <c r="I523" s="19" t="s">
        <v>8221</v>
      </c>
      <c r="J523" s="16">
        <v>0</v>
      </c>
    </row>
    <row r="524" spans="1:10" x14ac:dyDescent="0.25">
      <c r="A524" s="18" t="s">
        <v>8219</v>
      </c>
      <c r="B524" s="16">
        <v>31</v>
      </c>
      <c r="I524" s="19" t="s">
        <v>8221</v>
      </c>
      <c r="J524" s="16">
        <v>2</v>
      </c>
    </row>
    <row r="525" spans="1:10" x14ac:dyDescent="0.25">
      <c r="A525" s="18" t="s">
        <v>8219</v>
      </c>
      <c r="B525" s="16">
        <v>50</v>
      </c>
      <c r="I525" s="19" t="s">
        <v>8221</v>
      </c>
      <c r="J525" s="16">
        <v>23</v>
      </c>
    </row>
    <row r="526" spans="1:10" x14ac:dyDescent="0.25">
      <c r="A526" s="18" t="s">
        <v>8219</v>
      </c>
      <c r="B526" s="16">
        <v>59</v>
      </c>
      <c r="I526" s="19" t="s">
        <v>8221</v>
      </c>
      <c r="J526" s="16">
        <v>1</v>
      </c>
    </row>
    <row r="527" spans="1:10" x14ac:dyDescent="0.25">
      <c r="A527" s="18" t="s">
        <v>8219</v>
      </c>
      <c r="B527" s="16">
        <v>81</v>
      </c>
      <c r="I527" s="19" t="s">
        <v>8221</v>
      </c>
      <c r="J527" s="16">
        <v>2</v>
      </c>
    </row>
    <row r="528" spans="1:10" x14ac:dyDescent="0.25">
      <c r="A528" s="18" t="s">
        <v>8219</v>
      </c>
      <c r="B528" s="16">
        <v>508</v>
      </c>
      <c r="I528" s="19" t="s">
        <v>8221</v>
      </c>
      <c r="J528" s="16">
        <v>3</v>
      </c>
    </row>
    <row r="529" spans="1:10" x14ac:dyDescent="0.25">
      <c r="A529" s="18" t="s">
        <v>8219</v>
      </c>
      <c r="B529" s="16">
        <v>74</v>
      </c>
      <c r="I529" s="19" t="s">
        <v>8221</v>
      </c>
      <c r="J529" s="16">
        <v>0</v>
      </c>
    </row>
    <row r="530" spans="1:10" x14ac:dyDescent="0.25">
      <c r="A530" s="18" t="s">
        <v>8219</v>
      </c>
      <c r="B530" s="16">
        <v>141</v>
      </c>
      <c r="I530" s="19" t="s">
        <v>8221</v>
      </c>
      <c r="J530" s="16">
        <v>13</v>
      </c>
    </row>
    <row r="531" spans="1:10" x14ac:dyDescent="0.25">
      <c r="A531" s="18" t="s">
        <v>8219</v>
      </c>
      <c r="B531" s="16">
        <v>711</v>
      </c>
      <c r="I531" s="19" t="s">
        <v>8221</v>
      </c>
      <c r="J531" s="16">
        <v>1</v>
      </c>
    </row>
    <row r="532" spans="1:10" x14ac:dyDescent="0.25">
      <c r="A532" s="18" t="s">
        <v>8219</v>
      </c>
      <c r="B532" s="16">
        <v>141</v>
      </c>
      <c r="I532" s="19" t="s">
        <v>8221</v>
      </c>
      <c r="J532" s="16">
        <v>1</v>
      </c>
    </row>
    <row r="533" spans="1:10" x14ac:dyDescent="0.25">
      <c r="A533" s="18" t="s">
        <v>8219</v>
      </c>
      <c r="B533" s="16">
        <v>109</v>
      </c>
      <c r="I533" s="19" t="s">
        <v>8221</v>
      </c>
      <c r="J533" s="16">
        <v>1</v>
      </c>
    </row>
    <row r="534" spans="1:10" x14ac:dyDescent="0.25">
      <c r="A534" s="18" t="s">
        <v>8219</v>
      </c>
      <c r="B534" s="16">
        <v>361</v>
      </c>
      <c r="I534" s="19" t="s">
        <v>8221</v>
      </c>
      <c r="J534" s="16">
        <v>6</v>
      </c>
    </row>
    <row r="535" spans="1:10" x14ac:dyDescent="0.25">
      <c r="A535" s="18" t="s">
        <v>8219</v>
      </c>
      <c r="B535" s="16">
        <v>176</v>
      </c>
      <c r="I535" s="19" t="s">
        <v>8221</v>
      </c>
      <c r="J535" s="16">
        <v>39</v>
      </c>
    </row>
    <row r="536" spans="1:10" x14ac:dyDescent="0.25">
      <c r="A536" s="18" t="s">
        <v>8219</v>
      </c>
      <c r="B536" s="16">
        <v>670</v>
      </c>
      <c r="I536" s="19" t="s">
        <v>8221</v>
      </c>
      <c r="J536" s="16">
        <v>4</v>
      </c>
    </row>
    <row r="537" spans="1:10" x14ac:dyDescent="0.25">
      <c r="A537" s="18" t="s">
        <v>8219</v>
      </c>
      <c r="B537" s="16">
        <v>96</v>
      </c>
      <c r="I537" s="19" t="s">
        <v>8221</v>
      </c>
      <c r="J537" s="16">
        <v>1</v>
      </c>
    </row>
    <row r="538" spans="1:10" x14ac:dyDescent="0.25">
      <c r="A538" s="18" t="s">
        <v>8219</v>
      </c>
      <c r="B538" s="16">
        <v>74</v>
      </c>
      <c r="I538" s="19" t="s">
        <v>8221</v>
      </c>
      <c r="J538" s="16">
        <v>0</v>
      </c>
    </row>
    <row r="539" spans="1:10" x14ac:dyDescent="0.25">
      <c r="A539" s="18" t="s">
        <v>8219</v>
      </c>
      <c r="B539" s="16">
        <v>52</v>
      </c>
      <c r="I539" s="19" t="s">
        <v>8221</v>
      </c>
      <c r="J539" s="16">
        <v>0</v>
      </c>
    </row>
    <row r="540" spans="1:10" x14ac:dyDescent="0.25">
      <c r="A540" s="18" t="s">
        <v>8219</v>
      </c>
      <c r="B540" s="16">
        <v>105</v>
      </c>
      <c r="I540" s="19" t="s">
        <v>8221</v>
      </c>
      <c r="J540" s="16">
        <v>0</v>
      </c>
    </row>
    <row r="541" spans="1:10" x14ac:dyDescent="0.25">
      <c r="A541" s="18" t="s">
        <v>8219</v>
      </c>
      <c r="B541" s="16">
        <v>41</v>
      </c>
      <c r="I541" s="19" t="s">
        <v>8221</v>
      </c>
      <c r="J541" s="16">
        <v>8</v>
      </c>
    </row>
    <row r="542" spans="1:10" x14ac:dyDescent="0.25">
      <c r="A542" s="18" t="s">
        <v>8219</v>
      </c>
      <c r="B542" s="16">
        <v>34</v>
      </c>
      <c r="I542" s="19" t="s">
        <v>8221</v>
      </c>
      <c r="J542" s="16">
        <v>0</v>
      </c>
    </row>
    <row r="543" spans="1:10" x14ac:dyDescent="0.25">
      <c r="A543" s="18" t="s">
        <v>8219</v>
      </c>
      <c r="B543" s="16">
        <v>66</v>
      </c>
      <c r="I543" s="19" t="s">
        <v>8221</v>
      </c>
      <c r="J543" s="16">
        <v>1</v>
      </c>
    </row>
    <row r="544" spans="1:10" x14ac:dyDescent="0.25">
      <c r="A544" s="18" t="s">
        <v>8219</v>
      </c>
      <c r="B544" s="16">
        <v>50</v>
      </c>
      <c r="I544" s="19" t="s">
        <v>8221</v>
      </c>
      <c r="J544" s="16">
        <v>12</v>
      </c>
    </row>
    <row r="545" spans="1:10" x14ac:dyDescent="0.25">
      <c r="A545" s="18" t="s">
        <v>8219</v>
      </c>
      <c r="B545" s="16">
        <v>159</v>
      </c>
      <c r="I545" s="19" t="s">
        <v>8221</v>
      </c>
      <c r="J545" s="16">
        <v>0</v>
      </c>
    </row>
    <row r="546" spans="1:10" x14ac:dyDescent="0.25">
      <c r="A546" s="18" t="s">
        <v>8219</v>
      </c>
      <c r="B546" s="16">
        <v>182</v>
      </c>
      <c r="I546" s="19" t="s">
        <v>8221</v>
      </c>
      <c r="J546" s="16">
        <v>3</v>
      </c>
    </row>
    <row r="547" spans="1:10" x14ac:dyDescent="0.25">
      <c r="A547" s="18" t="s">
        <v>8219</v>
      </c>
      <c r="B547" s="16">
        <v>206</v>
      </c>
      <c r="I547" s="19" t="s">
        <v>8221</v>
      </c>
      <c r="J547" s="16">
        <v>2</v>
      </c>
    </row>
    <row r="548" spans="1:10" x14ac:dyDescent="0.25">
      <c r="A548" s="18" t="s">
        <v>8219</v>
      </c>
      <c r="B548" s="16">
        <v>169</v>
      </c>
      <c r="I548" s="19" t="s">
        <v>8221</v>
      </c>
      <c r="J548" s="16">
        <v>6</v>
      </c>
    </row>
    <row r="549" spans="1:10" x14ac:dyDescent="0.25">
      <c r="A549" s="18" t="s">
        <v>8219</v>
      </c>
      <c r="B549" s="16">
        <v>31</v>
      </c>
      <c r="I549" s="19" t="s">
        <v>8221</v>
      </c>
      <c r="J549" s="16">
        <v>0</v>
      </c>
    </row>
    <row r="550" spans="1:10" x14ac:dyDescent="0.25">
      <c r="A550" s="18" t="s">
        <v>8219</v>
      </c>
      <c r="B550" s="16">
        <v>28</v>
      </c>
      <c r="I550" s="19" t="s">
        <v>8221</v>
      </c>
      <c r="J550" s="16">
        <v>15</v>
      </c>
    </row>
    <row r="551" spans="1:10" x14ac:dyDescent="0.25">
      <c r="A551" s="18" t="s">
        <v>8219</v>
      </c>
      <c r="B551" s="16">
        <v>54</v>
      </c>
      <c r="I551" s="19" t="s">
        <v>8221</v>
      </c>
      <c r="J551" s="16">
        <v>1</v>
      </c>
    </row>
    <row r="552" spans="1:10" x14ac:dyDescent="0.25">
      <c r="A552" s="18" t="s">
        <v>8219</v>
      </c>
      <c r="B552" s="16">
        <v>467</v>
      </c>
      <c r="I552" s="19" t="s">
        <v>8221</v>
      </c>
      <c r="J552" s="16">
        <v>3</v>
      </c>
    </row>
    <row r="553" spans="1:10" x14ac:dyDescent="0.25">
      <c r="A553" s="18" t="s">
        <v>8219</v>
      </c>
      <c r="B553" s="16">
        <v>389</v>
      </c>
      <c r="I553" s="19" t="s">
        <v>8221</v>
      </c>
      <c r="J553" s="16">
        <v>8</v>
      </c>
    </row>
    <row r="554" spans="1:10" x14ac:dyDescent="0.25">
      <c r="A554" s="18" t="s">
        <v>8219</v>
      </c>
      <c r="B554" s="16">
        <v>68</v>
      </c>
      <c r="I554" s="19" t="s">
        <v>8221</v>
      </c>
      <c r="J554" s="16">
        <v>0</v>
      </c>
    </row>
    <row r="555" spans="1:10" x14ac:dyDescent="0.25">
      <c r="A555" s="18" t="s">
        <v>8219</v>
      </c>
      <c r="B555" s="16">
        <v>413</v>
      </c>
      <c r="I555" s="19" t="s">
        <v>8221</v>
      </c>
      <c r="J555" s="16">
        <v>3</v>
      </c>
    </row>
    <row r="556" spans="1:10" x14ac:dyDescent="0.25">
      <c r="A556" s="18" t="s">
        <v>8219</v>
      </c>
      <c r="B556" s="16">
        <v>190</v>
      </c>
      <c r="I556" s="19" t="s">
        <v>8221</v>
      </c>
      <c r="J556" s="16">
        <v>3</v>
      </c>
    </row>
    <row r="557" spans="1:10" x14ac:dyDescent="0.25">
      <c r="A557" s="18" t="s">
        <v>8219</v>
      </c>
      <c r="B557" s="16">
        <v>189</v>
      </c>
      <c r="I557" s="19" t="s">
        <v>8221</v>
      </c>
      <c r="J557" s="16">
        <v>0</v>
      </c>
    </row>
    <row r="558" spans="1:10" x14ac:dyDescent="0.25">
      <c r="A558" s="18" t="s">
        <v>8219</v>
      </c>
      <c r="B558" s="16">
        <v>130</v>
      </c>
      <c r="I558" s="19" t="s">
        <v>8221</v>
      </c>
      <c r="J558" s="16">
        <v>19</v>
      </c>
    </row>
    <row r="559" spans="1:10" x14ac:dyDescent="0.25">
      <c r="A559" s="18" t="s">
        <v>8219</v>
      </c>
      <c r="B559" s="16">
        <v>74</v>
      </c>
      <c r="I559" s="19" t="s">
        <v>8221</v>
      </c>
      <c r="J559" s="16">
        <v>0</v>
      </c>
    </row>
    <row r="560" spans="1:10" x14ac:dyDescent="0.25">
      <c r="A560" s="18" t="s">
        <v>8219</v>
      </c>
      <c r="B560" s="16">
        <v>274</v>
      </c>
      <c r="I560" s="19" t="s">
        <v>8221</v>
      </c>
      <c r="J560" s="16">
        <v>2</v>
      </c>
    </row>
    <row r="561" spans="1:10" x14ac:dyDescent="0.25">
      <c r="A561" s="18" t="s">
        <v>8219</v>
      </c>
      <c r="B561" s="16">
        <v>22</v>
      </c>
      <c r="I561" s="19" t="s">
        <v>8221</v>
      </c>
      <c r="J561" s="16">
        <v>0</v>
      </c>
    </row>
    <row r="562" spans="1:10" x14ac:dyDescent="0.25">
      <c r="A562" s="18" t="s">
        <v>8219</v>
      </c>
      <c r="B562" s="16">
        <v>31</v>
      </c>
      <c r="I562" s="19" t="s">
        <v>8221</v>
      </c>
      <c r="J562" s="16">
        <v>0</v>
      </c>
    </row>
    <row r="563" spans="1:10" x14ac:dyDescent="0.25">
      <c r="A563" s="18" t="s">
        <v>8219</v>
      </c>
      <c r="B563" s="16">
        <v>63</v>
      </c>
      <c r="I563" s="19" t="s">
        <v>8221</v>
      </c>
      <c r="J563" s="16">
        <v>25</v>
      </c>
    </row>
    <row r="564" spans="1:10" x14ac:dyDescent="0.25">
      <c r="A564" s="18" t="s">
        <v>8219</v>
      </c>
      <c r="B564" s="16">
        <v>20</v>
      </c>
      <c r="I564" s="19" t="s">
        <v>8221</v>
      </c>
      <c r="J564" s="16">
        <v>8</v>
      </c>
    </row>
    <row r="565" spans="1:10" x14ac:dyDescent="0.25">
      <c r="A565" s="18" t="s">
        <v>8219</v>
      </c>
      <c r="B565" s="16">
        <v>25</v>
      </c>
      <c r="I565" s="19" t="s">
        <v>8221</v>
      </c>
      <c r="J565" s="16">
        <v>16</v>
      </c>
    </row>
    <row r="566" spans="1:10" x14ac:dyDescent="0.25">
      <c r="A566" s="18" t="s">
        <v>8219</v>
      </c>
      <c r="B566" s="16">
        <v>61</v>
      </c>
      <c r="I566" s="19" t="s">
        <v>8221</v>
      </c>
      <c r="J566" s="16">
        <v>3</v>
      </c>
    </row>
    <row r="567" spans="1:10" x14ac:dyDescent="0.25">
      <c r="A567" s="18" t="s">
        <v>8219</v>
      </c>
      <c r="B567" s="16">
        <v>52</v>
      </c>
      <c r="I567" s="19" t="s">
        <v>8221</v>
      </c>
      <c r="J567" s="16">
        <v>3</v>
      </c>
    </row>
    <row r="568" spans="1:10" x14ac:dyDescent="0.25">
      <c r="A568" s="18" t="s">
        <v>8219</v>
      </c>
      <c r="B568" s="16">
        <v>86</v>
      </c>
      <c r="I568" s="19" t="s">
        <v>8221</v>
      </c>
      <c r="J568" s="16">
        <v>2</v>
      </c>
    </row>
    <row r="569" spans="1:10" x14ac:dyDescent="0.25">
      <c r="A569" s="18" t="s">
        <v>8219</v>
      </c>
      <c r="B569" s="16">
        <v>42</v>
      </c>
      <c r="I569" s="19" t="s">
        <v>8221</v>
      </c>
      <c r="J569" s="16">
        <v>1</v>
      </c>
    </row>
    <row r="570" spans="1:10" x14ac:dyDescent="0.25">
      <c r="A570" s="18" t="s">
        <v>8219</v>
      </c>
      <c r="B570" s="16">
        <v>52</v>
      </c>
      <c r="I570" s="19" t="s">
        <v>8221</v>
      </c>
      <c r="J570" s="16">
        <v>0</v>
      </c>
    </row>
    <row r="571" spans="1:10" x14ac:dyDescent="0.25">
      <c r="A571" s="18" t="s">
        <v>8219</v>
      </c>
      <c r="B571" s="16">
        <v>120</v>
      </c>
      <c r="I571" s="19" t="s">
        <v>8221</v>
      </c>
      <c r="J571" s="16">
        <v>1</v>
      </c>
    </row>
    <row r="572" spans="1:10" x14ac:dyDescent="0.25">
      <c r="A572" s="18" t="s">
        <v>8219</v>
      </c>
      <c r="B572" s="16">
        <v>22</v>
      </c>
      <c r="I572" s="19" t="s">
        <v>8221</v>
      </c>
      <c r="J572" s="16">
        <v>19</v>
      </c>
    </row>
    <row r="573" spans="1:10" x14ac:dyDescent="0.25">
      <c r="A573" s="18" t="s">
        <v>8219</v>
      </c>
      <c r="B573" s="16">
        <v>64</v>
      </c>
      <c r="I573" s="19" t="s">
        <v>8221</v>
      </c>
      <c r="J573" s="16">
        <v>9</v>
      </c>
    </row>
    <row r="574" spans="1:10" x14ac:dyDescent="0.25">
      <c r="A574" s="18" t="s">
        <v>8219</v>
      </c>
      <c r="B574" s="16">
        <v>23</v>
      </c>
      <c r="I574" s="19" t="s">
        <v>8221</v>
      </c>
      <c r="J574" s="16">
        <v>1</v>
      </c>
    </row>
    <row r="575" spans="1:10" x14ac:dyDescent="0.25">
      <c r="A575" s="18" t="s">
        <v>8219</v>
      </c>
      <c r="B575" s="16">
        <v>238</v>
      </c>
      <c r="I575" s="19" t="s">
        <v>8221</v>
      </c>
      <c r="J575" s="16">
        <v>0</v>
      </c>
    </row>
    <row r="576" spans="1:10" x14ac:dyDescent="0.25">
      <c r="A576" s="18" t="s">
        <v>8219</v>
      </c>
      <c r="B576" s="16">
        <v>33</v>
      </c>
      <c r="I576" s="19" t="s">
        <v>8221</v>
      </c>
      <c r="J576" s="16">
        <v>1</v>
      </c>
    </row>
    <row r="577" spans="1:10" x14ac:dyDescent="0.25">
      <c r="A577" s="18" t="s">
        <v>8219</v>
      </c>
      <c r="B577" s="16">
        <v>32</v>
      </c>
      <c r="I577" s="19" t="s">
        <v>8221</v>
      </c>
      <c r="J577" s="16">
        <v>5</v>
      </c>
    </row>
    <row r="578" spans="1:10" x14ac:dyDescent="0.25">
      <c r="A578" s="18" t="s">
        <v>8219</v>
      </c>
      <c r="B578" s="16">
        <v>24</v>
      </c>
      <c r="I578" s="19" t="s">
        <v>8221</v>
      </c>
      <c r="J578" s="16">
        <v>85</v>
      </c>
    </row>
    <row r="579" spans="1:10" x14ac:dyDescent="0.25">
      <c r="A579" s="18" t="s">
        <v>8219</v>
      </c>
      <c r="B579" s="16">
        <v>29</v>
      </c>
      <c r="I579" s="19" t="s">
        <v>8221</v>
      </c>
      <c r="J579" s="16">
        <v>3</v>
      </c>
    </row>
    <row r="580" spans="1:10" x14ac:dyDescent="0.25">
      <c r="A580" s="18" t="s">
        <v>8219</v>
      </c>
      <c r="B580" s="16">
        <v>50</v>
      </c>
      <c r="I580" s="19" t="s">
        <v>8221</v>
      </c>
      <c r="J580" s="16">
        <v>4</v>
      </c>
    </row>
    <row r="581" spans="1:10" x14ac:dyDescent="0.25">
      <c r="A581" s="18" t="s">
        <v>8219</v>
      </c>
      <c r="B581" s="16">
        <v>108</v>
      </c>
      <c r="I581" s="19" t="s">
        <v>8221</v>
      </c>
      <c r="J581" s="16">
        <v>3</v>
      </c>
    </row>
    <row r="582" spans="1:10" x14ac:dyDescent="0.25">
      <c r="A582" s="18" t="s">
        <v>8219</v>
      </c>
      <c r="B582" s="16">
        <v>139</v>
      </c>
      <c r="I582" s="19" t="s">
        <v>8221</v>
      </c>
      <c r="J582" s="16">
        <v>5</v>
      </c>
    </row>
    <row r="583" spans="1:10" x14ac:dyDescent="0.25">
      <c r="A583" s="18" t="s">
        <v>8219</v>
      </c>
      <c r="B583" s="16">
        <v>7</v>
      </c>
      <c r="I583" s="19" t="s">
        <v>8221</v>
      </c>
      <c r="J583" s="16">
        <v>17</v>
      </c>
    </row>
    <row r="584" spans="1:10" x14ac:dyDescent="0.25">
      <c r="A584" s="18" t="s">
        <v>8219</v>
      </c>
      <c r="B584" s="16">
        <v>149</v>
      </c>
      <c r="I584" s="19" t="s">
        <v>8221</v>
      </c>
      <c r="J584" s="16">
        <v>3</v>
      </c>
    </row>
    <row r="585" spans="1:10" x14ac:dyDescent="0.25">
      <c r="A585" s="18" t="s">
        <v>8219</v>
      </c>
      <c r="B585" s="16">
        <v>31</v>
      </c>
      <c r="I585" s="19" t="s">
        <v>8221</v>
      </c>
      <c r="J585" s="16">
        <v>2</v>
      </c>
    </row>
    <row r="586" spans="1:10" x14ac:dyDescent="0.25">
      <c r="A586" s="18" t="s">
        <v>8219</v>
      </c>
      <c r="B586" s="16">
        <v>26</v>
      </c>
      <c r="I586" s="19" t="s">
        <v>8221</v>
      </c>
      <c r="J586" s="16">
        <v>6</v>
      </c>
    </row>
    <row r="587" spans="1:10" x14ac:dyDescent="0.25">
      <c r="A587" s="18" t="s">
        <v>8219</v>
      </c>
      <c r="B587" s="16">
        <v>172</v>
      </c>
      <c r="I587" s="19" t="s">
        <v>8221</v>
      </c>
      <c r="J587" s="16">
        <v>0</v>
      </c>
    </row>
    <row r="588" spans="1:10" x14ac:dyDescent="0.25">
      <c r="A588" s="18" t="s">
        <v>8219</v>
      </c>
      <c r="B588" s="16">
        <v>78</v>
      </c>
      <c r="I588" s="19" t="s">
        <v>8221</v>
      </c>
      <c r="J588" s="16">
        <v>1</v>
      </c>
    </row>
    <row r="589" spans="1:10" x14ac:dyDescent="0.25">
      <c r="A589" s="18" t="s">
        <v>8219</v>
      </c>
      <c r="B589" s="16">
        <v>120</v>
      </c>
      <c r="I589" s="19" t="s">
        <v>8221</v>
      </c>
      <c r="J589" s="16">
        <v>3</v>
      </c>
    </row>
    <row r="590" spans="1:10" x14ac:dyDescent="0.25">
      <c r="A590" s="18" t="s">
        <v>8219</v>
      </c>
      <c r="B590" s="16">
        <v>227</v>
      </c>
      <c r="I590" s="19" t="s">
        <v>8221</v>
      </c>
      <c r="J590" s="16">
        <v>13</v>
      </c>
    </row>
    <row r="591" spans="1:10" x14ac:dyDescent="0.25">
      <c r="A591" s="18" t="s">
        <v>8219</v>
      </c>
      <c r="B591" s="16">
        <v>42</v>
      </c>
      <c r="I591" s="19" t="s">
        <v>8221</v>
      </c>
      <c r="J591" s="16">
        <v>1</v>
      </c>
    </row>
    <row r="592" spans="1:10" x14ac:dyDescent="0.25">
      <c r="A592" s="18" t="s">
        <v>8219</v>
      </c>
      <c r="B592" s="16">
        <v>64</v>
      </c>
      <c r="I592" s="19" t="s">
        <v>8221</v>
      </c>
      <c r="J592" s="16">
        <v>1</v>
      </c>
    </row>
    <row r="593" spans="1:10" x14ac:dyDescent="0.25">
      <c r="A593" s="18" t="s">
        <v>8219</v>
      </c>
      <c r="B593" s="16">
        <v>121</v>
      </c>
      <c r="I593" s="19" t="s">
        <v>8221</v>
      </c>
      <c r="J593" s="16">
        <v>9</v>
      </c>
    </row>
    <row r="594" spans="1:10" x14ac:dyDescent="0.25">
      <c r="A594" s="18" t="s">
        <v>8219</v>
      </c>
      <c r="B594" s="16">
        <v>87</v>
      </c>
      <c r="I594" s="19" t="s">
        <v>8221</v>
      </c>
      <c r="J594" s="16">
        <v>0</v>
      </c>
    </row>
    <row r="595" spans="1:10" x14ac:dyDescent="0.25">
      <c r="A595" s="18" t="s">
        <v>8219</v>
      </c>
      <c r="B595" s="16">
        <v>65</v>
      </c>
      <c r="I595" s="19" t="s">
        <v>8221</v>
      </c>
      <c r="J595" s="16">
        <v>2</v>
      </c>
    </row>
    <row r="596" spans="1:10" x14ac:dyDescent="0.25">
      <c r="A596" s="18" t="s">
        <v>8219</v>
      </c>
      <c r="B596" s="16">
        <v>49</v>
      </c>
      <c r="I596" s="19" t="s">
        <v>8221</v>
      </c>
      <c r="J596" s="16">
        <v>1</v>
      </c>
    </row>
    <row r="597" spans="1:10" x14ac:dyDescent="0.25">
      <c r="A597" s="18" t="s">
        <v>8219</v>
      </c>
      <c r="B597" s="16">
        <v>19</v>
      </c>
      <c r="I597" s="19" t="s">
        <v>8221</v>
      </c>
      <c r="J597" s="16">
        <v>10</v>
      </c>
    </row>
    <row r="598" spans="1:10" x14ac:dyDescent="0.25">
      <c r="A598" s="18" t="s">
        <v>8219</v>
      </c>
      <c r="B598" s="16">
        <v>81</v>
      </c>
      <c r="I598" s="19" t="s">
        <v>8221</v>
      </c>
      <c r="J598" s="16">
        <v>3</v>
      </c>
    </row>
    <row r="599" spans="1:10" x14ac:dyDescent="0.25">
      <c r="A599" s="18" t="s">
        <v>8219</v>
      </c>
      <c r="B599" s="16">
        <v>264</v>
      </c>
      <c r="I599" s="19" t="s">
        <v>8221</v>
      </c>
      <c r="J599" s="16">
        <v>2</v>
      </c>
    </row>
    <row r="600" spans="1:10" x14ac:dyDescent="0.25">
      <c r="A600" s="18" t="s">
        <v>8219</v>
      </c>
      <c r="B600" s="16">
        <v>25</v>
      </c>
      <c r="I600" s="19" t="s">
        <v>8221</v>
      </c>
      <c r="J600" s="16">
        <v>2</v>
      </c>
    </row>
    <row r="601" spans="1:10" x14ac:dyDescent="0.25">
      <c r="A601" s="18" t="s">
        <v>8219</v>
      </c>
      <c r="B601" s="16">
        <v>5</v>
      </c>
      <c r="I601" s="19" t="s">
        <v>8221</v>
      </c>
      <c r="J601" s="16">
        <v>1</v>
      </c>
    </row>
    <row r="602" spans="1:10" x14ac:dyDescent="0.25">
      <c r="A602" s="18" t="s">
        <v>8219</v>
      </c>
      <c r="B602" s="16">
        <v>144</v>
      </c>
      <c r="I602" s="19" t="s">
        <v>8221</v>
      </c>
      <c r="J602" s="16">
        <v>14</v>
      </c>
    </row>
    <row r="603" spans="1:10" x14ac:dyDescent="0.25">
      <c r="A603" s="18" t="s">
        <v>8219</v>
      </c>
      <c r="B603" s="16">
        <v>92</v>
      </c>
      <c r="I603" s="19" t="s">
        <v>8221</v>
      </c>
      <c r="J603" s="16">
        <v>0</v>
      </c>
    </row>
    <row r="604" spans="1:10" x14ac:dyDescent="0.25">
      <c r="A604" s="18" t="s">
        <v>8219</v>
      </c>
      <c r="B604" s="16">
        <v>147</v>
      </c>
      <c r="I604" s="19" t="s">
        <v>8221</v>
      </c>
      <c r="J604" s="16">
        <v>0</v>
      </c>
    </row>
    <row r="605" spans="1:10" x14ac:dyDescent="0.25">
      <c r="A605" s="18" t="s">
        <v>8219</v>
      </c>
      <c r="B605" s="16">
        <v>90</v>
      </c>
      <c r="I605" s="19" t="s">
        <v>8221</v>
      </c>
      <c r="J605" s="16">
        <v>4</v>
      </c>
    </row>
    <row r="606" spans="1:10" x14ac:dyDescent="0.25">
      <c r="A606" s="18" t="s">
        <v>8219</v>
      </c>
      <c r="B606" s="16">
        <v>87</v>
      </c>
      <c r="I606" s="19" t="s">
        <v>8221</v>
      </c>
      <c r="J606" s="16">
        <v>3</v>
      </c>
    </row>
    <row r="607" spans="1:10" x14ac:dyDescent="0.25">
      <c r="A607" s="18" t="s">
        <v>8219</v>
      </c>
      <c r="B607" s="16">
        <v>406</v>
      </c>
      <c r="I607" s="19" t="s">
        <v>8221</v>
      </c>
      <c r="J607" s="16">
        <v>0</v>
      </c>
    </row>
    <row r="608" spans="1:10" x14ac:dyDescent="0.25">
      <c r="A608" s="18" t="s">
        <v>8219</v>
      </c>
      <c r="B608" s="16">
        <v>20</v>
      </c>
      <c r="I608" s="19" t="s">
        <v>8221</v>
      </c>
      <c r="J608" s="16">
        <v>5</v>
      </c>
    </row>
    <row r="609" spans="1:10" x14ac:dyDescent="0.25">
      <c r="A609" s="18" t="s">
        <v>8219</v>
      </c>
      <c r="B609" s="16">
        <v>70</v>
      </c>
      <c r="I609" s="19" t="s">
        <v>8221</v>
      </c>
      <c r="J609" s="16">
        <v>47</v>
      </c>
    </row>
    <row r="610" spans="1:10" x14ac:dyDescent="0.25">
      <c r="A610" s="18" t="s">
        <v>8219</v>
      </c>
      <c r="B610" s="16">
        <v>16</v>
      </c>
      <c r="I610" s="19" t="s">
        <v>8221</v>
      </c>
      <c r="J610" s="16">
        <v>0</v>
      </c>
    </row>
    <row r="611" spans="1:10" x14ac:dyDescent="0.25">
      <c r="A611" s="18" t="s">
        <v>8219</v>
      </c>
      <c r="B611" s="16">
        <v>52</v>
      </c>
      <c r="I611" s="19" t="s">
        <v>8221</v>
      </c>
      <c r="J611" s="16">
        <v>10</v>
      </c>
    </row>
    <row r="612" spans="1:10" x14ac:dyDescent="0.25">
      <c r="A612" s="18" t="s">
        <v>8219</v>
      </c>
      <c r="B612" s="16">
        <v>66</v>
      </c>
      <c r="I612" s="19" t="s">
        <v>8221</v>
      </c>
      <c r="J612" s="16">
        <v>11</v>
      </c>
    </row>
    <row r="613" spans="1:10" x14ac:dyDescent="0.25">
      <c r="A613" s="18" t="s">
        <v>8219</v>
      </c>
      <c r="B613" s="16">
        <v>109</v>
      </c>
      <c r="I613" s="19" t="s">
        <v>8221</v>
      </c>
      <c r="J613" s="16">
        <v>2</v>
      </c>
    </row>
    <row r="614" spans="1:10" x14ac:dyDescent="0.25">
      <c r="A614" s="18" t="s">
        <v>8219</v>
      </c>
      <c r="B614" s="16">
        <v>168</v>
      </c>
      <c r="I614" s="19" t="s">
        <v>8221</v>
      </c>
      <c r="J614" s="16">
        <v>2</v>
      </c>
    </row>
    <row r="615" spans="1:10" x14ac:dyDescent="0.25">
      <c r="A615" s="18" t="s">
        <v>8219</v>
      </c>
      <c r="B615" s="16">
        <v>31</v>
      </c>
      <c r="I615" s="19" t="s">
        <v>8221</v>
      </c>
      <c r="J615" s="16">
        <v>22</v>
      </c>
    </row>
    <row r="616" spans="1:10" x14ac:dyDescent="0.25">
      <c r="A616" s="18" t="s">
        <v>8219</v>
      </c>
      <c r="B616" s="16">
        <v>133</v>
      </c>
      <c r="I616" s="19" t="s">
        <v>8221</v>
      </c>
      <c r="J616" s="16">
        <v>8</v>
      </c>
    </row>
    <row r="617" spans="1:10" x14ac:dyDescent="0.25">
      <c r="A617" s="18" t="s">
        <v>8219</v>
      </c>
      <c r="B617" s="16">
        <v>151</v>
      </c>
      <c r="I617" s="19" t="s">
        <v>8221</v>
      </c>
      <c r="J617" s="16">
        <v>6</v>
      </c>
    </row>
    <row r="618" spans="1:10" x14ac:dyDescent="0.25">
      <c r="A618" s="18" t="s">
        <v>8219</v>
      </c>
      <c r="B618" s="16">
        <v>5</v>
      </c>
      <c r="I618" s="19" t="s">
        <v>8221</v>
      </c>
      <c r="J618" s="16">
        <v>1</v>
      </c>
    </row>
    <row r="619" spans="1:10" x14ac:dyDescent="0.25">
      <c r="A619" s="18" t="s">
        <v>8219</v>
      </c>
      <c r="B619" s="16">
        <v>73</v>
      </c>
      <c r="I619" s="19" t="s">
        <v>8221</v>
      </c>
      <c r="J619" s="16">
        <v>3</v>
      </c>
    </row>
    <row r="620" spans="1:10" x14ac:dyDescent="0.25">
      <c r="A620" s="18" t="s">
        <v>8219</v>
      </c>
      <c r="B620" s="16">
        <v>148</v>
      </c>
      <c r="I620" s="19" t="s">
        <v>8221</v>
      </c>
      <c r="J620" s="16">
        <v>0</v>
      </c>
    </row>
    <row r="621" spans="1:10" x14ac:dyDescent="0.25">
      <c r="A621" s="18" t="s">
        <v>8219</v>
      </c>
      <c r="B621" s="16">
        <v>93</v>
      </c>
      <c r="I621" s="19" t="s">
        <v>8221</v>
      </c>
      <c r="J621" s="16">
        <v>0</v>
      </c>
    </row>
    <row r="622" spans="1:10" x14ac:dyDescent="0.25">
      <c r="A622" s="18" t="s">
        <v>8219</v>
      </c>
      <c r="B622" s="16">
        <v>63</v>
      </c>
      <c r="I622" s="19" t="s">
        <v>8221</v>
      </c>
      <c r="J622" s="16">
        <v>0</v>
      </c>
    </row>
    <row r="623" spans="1:10" x14ac:dyDescent="0.25">
      <c r="A623" s="18" t="s">
        <v>8219</v>
      </c>
      <c r="B623" s="16">
        <v>134</v>
      </c>
      <c r="I623" s="19" t="s">
        <v>8221</v>
      </c>
      <c r="J623" s="16">
        <v>0</v>
      </c>
    </row>
    <row r="624" spans="1:10" x14ac:dyDescent="0.25">
      <c r="A624" s="18" t="s">
        <v>8219</v>
      </c>
      <c r="B624" s="16">
        <v>14</v>
      </c>
      <c r="I624" s="19" t="s">
        <v>8221</v>
      </c>
      <c r="J624" s="16">
        <v>0</v>
      </c>
    </row>
    <row r="625" spans="1:10" x14ac:dyDescent="0.25">
      <c r="A625" s="18" t="s">
        <v>8219</v>
      </c>
      <c r="B625" s="16">
        <v>78</v>
      </c>
      <c r="I625" s="19" t="s">
        <v>8221</v>
      </c>
      <c r="J625" s="16">
        <v>3</v>
      </c>
    </row>
    <row r="626" spans="1:10" x14ac:dyDescent="0.25">
      <c r="A626" s="18" t="s">
        <v>8219</v>
      </c>
      <c r="B626" s="16">
        <v>112</v>
      </c>
      <c r="I626" s="19" t="s">
        <v>8221</v>
      </c>
      <c r="J626" s="16">
        <v>0</v>
      </c>
    </row>
    <row r="627" spans="1:10" x14ac:dyDescent="0.25">
      <c r="A627" s="18" t="s">
        <v>8219</v>
      </c>
      <c r="B627" s="16">
        <v>34</v>
      </c>
      <c r="I627" s="19" t="s">
        <v>8221</v>
      </c>
      <c r="J627" s="16">
        <v>0</v>
      </c>
    </row>
    <row r="628" spans="1:10" x14ac:dyDescent="0.25">
      <c r="A628" s="18" t="s">
        <v>8219</v>
      </c>
      <c r="B628" s="16">
        <v>19</v>
      </c>
      <c r="I628" s="19" t="s">
        <v>8221</v>
      </c>
      <c r="J628" s="16">
        <v>1</v>
      </c>
    </row>
    <row r="629" spans="1:10" x14ac:dyDescent="0.25">
      <c r="A629" s="18" t="s">
        <v>8219</v>
      </c>
      <c r="B629" s="16">
        <v>13</v>
      </c>
      <c r="I629" s="19" t="s">
        <v>8221</v>
      </c>
      <c r="J629" s="16">
        <v>6</v>
      </c>
    </row>
    <row r="630" spans="1:10" x14ac:dyDescent="0.25">
      <c r="A630" s="18" t="s">
        <v>8219</v>
      </c>
      <c r="B630" s="16">
        <v>104</v>
      </c>
      <c r="I630" s="19" t="s">
        <v>8221</v>
      </c>
      <c r="J630" s="16">
        <v>1</v>
      </c>
    </row>
    <row r="631" spans="1:10" x14ac:dyDescent="0.25">
      <c r="A631" s="18" t="s">
        <v>8219</v>
      </c>
      <c r="B631" s="16">
        <v>52</v>
      </c>
      <c r="I631" s="19" t="s">
        <v>8221</v>
      </c>
      <c r="J631" s="16">
        <v>2</v>
      </c>
    </row>
    <row r="632" spans="1:10" x14ac:dyDescent="0.25">
      <c r="A632" s="18" t="s">
        <v>8219</v>
      </c>
      <c r="B632" s="16">
        <v>17</v>
      </c>
      <c r="I632" s="19" t="s">
        <v>8221</v>
      </c>
      <c r="J632" s="16">
        <v>0</v>
      </c>
    </row>
    <row r="633" spans="1:10" x14ac:dyDescent="0.25">
      <c r="A633" s="18" t="s">
        <v>8219</v>
      </c>
      <c r="B633" s="16">
        <v>82</v>
      </c>
      <c r="I633" s="19" t="s">
        <v>8221</v>
      </c>
      <c r="J633" s="16">
        <v>3</v>
      </c>
    </row>
    <row r="634" spans="1:10" x14ac:dyDescent="0.25">
      <c r="A634" s="18" t="s">
        <v>8219</v>
      </c>
      <c r="B634" s="16">
        <v>73</v>
      </c>
      <c r="I634" s="19" t="s">
        <v>8221</v>
      </c>
      <c r="J634" s="16">
        <v>3</v>
      </c>
    </row>
    <row r="635" spans="1:10" x14ac:dyDescent="0.25">
      <c r="A635" s="18" t="s">
        <v>8219</v>
      </c>
      <c r="B635" s="16">
        <v>158</v>
      </c>
      <c r="I635" s="19" t="s">
        <v>8221</v>
      </c>
      <c r="J635" s="16">
        <v>0</v>
      </c>
    </row>
    <row r="636" spans="1:10" x14ac:dyDescent="0.25">
      <c r="A636" s="18" t="s">
        <v>8219</v>
      </c>
      <c r="B636" s="16">
        <v>65</v>
      </c>
      <c r="I636" s="19" t="s">
        <v>8221</v>
      </c>
      <c r="J636" s="16">
        <v>6</v>
      </c>
    </row>
    <row r="637" spans="1:10" x14ac:dyDescent="0.25">
      <c r="A637" s="18" t="s">
        <v>8219</v>
      </c>
      <c r="B637" s="16">
        <v>184</v>
      </c>
      <c r="I637" s="19" t="s">
        <v>8221</v>
      </c>
      <c r="J637" s="16">
        <v>0</v>
      </c>
    </row>
    <row r="638" spans="1:10" x14ac:dyDescent="0.25">
      <c r="A638" s="18" t="s">
        <v>8219</v>
      </c>
      <c r="B638" s="16">
        <v>34</v>
      </c>
      <c r="I638" s="19" t="s">
        <v>8221</v>
      </c>
      <c r="J638" s="16">
        <v>19</v>
      </c>
    </row>
    <row r="639" spans="1:10" x14ac:dyDescent="0.25">
      <c r="A639" s="18" t="s">
        <v>8219</v>
      </c>
      <c r="B639" s="16">
        <v>240</v>
      </c>
      <c r="I639" s="19" t="s">
        <v>8221</v>
      </c>
      <c r="J639" s="16">
        <v>1</v>
      </c>
    </row>
    <row r="640" spans="1:10" x14ac:dyDescent="0.25">
      <c r="A640" s="18" t="s">
        <v>8219</v>
      </c>
      <c r="B640" s="16">
        <v>113</v>
      </c>
      <c r="I640" s="19" t="s">
        <v>8221</v>
      </c>
      <c r="J640" s="16">
        <v>2</v>
      </c>
    </row>
    <row r="641" spans="1:10" x14ac:dyDescent="0.25">
      <c r="A641" s="18" t="s">
        <v>8219</v>
      </c>
      <c r="B641" s="16">
        <v>66</v>
      </c>
      <c r="I641" s="19" t="s">
        <v>8221</v>
      </c>
      <c r="J641" s="16">
        <v>0</v>
      </c>
    </row>
    <row r="642" spans="1:10" x14ac:dyDescent="0.25">
      <c r="A642" s="18" t="s">
        <v>8219</v>
      </c>
      <c r="B642" s="16">
        <v>340</v>
      </c>
      <c r="I642" s="19" t="s">
        <v>8221</v>
      </c>
      <c r="J642" s="16">
        <v>11</v>
      </c>
    </row>
    <row r="643" spans="1:10" x14ac:dyDescent="0.25">
      <c r="A643" s="18" t="s">
        <v>8219</v>
      </c>
      <c r="B643" s="16">
        <v>150</v>
      </c>
      <c r="I643" s="19" t="s">
        <v>8221</v>
      </c>
      <c r="J643" s="16">
        <v>0</v>
      </c>
    </row>
    <row r="644" spans="1:10" x14ac:dyDescent="0.25">
      <c r="A644" s="18" t="s">
        <v>8219</v>
      </c>
      <c r="B644" s="16">
        <v>25</v>
      </c>
      <c r="I644" s="19" t="s">
        <v>8221</v>
      </c>
      <c r="J644" s="16">
        <v>0</v>
      </c>
    </row>
    <row r="645" spans="1:10" x14ac:dyDescent="0.25">
      <c r="A645" s="18" t="s">
        <v>8219</v>
      </c>
      <c r="B645" s="16">
        <v>234</v>
      </c>
      <c r="I645" s="19" t="s">
        <v>8221</v>
      </c>
      <c r="J645" s="16">
        <v>1</v>
      </c>
    </row>
    <row r="646" spans="1:10" x14ac:dyDescent="0.25">
      <c r="A646" s="18" t="s">
        <v>8219</v>
      </c>
      <c r="B646" s="16">
        <v>2602</v>
      </c>
      <c r="I646" s="19" t="s">
        <v>8221</v>
      </c>
      <c r="J646" s="16">
        <v>3</v>
      </c>
    </row>
    <row r="647" spans="1:10" x14ac:dyDescent="0.25">
      <c r="A647" s="18" t="s">
        <v>8219</v>
      </c>
      <c r="B647" s="16">
        <v>248</v>
      </c>
      <c r="I647" s="19" t="s">
        <v>8221</v>
      </c>
      <c r="J647" s="16">
        <v>1</v>
      </c>
    </row>
    <row r="648" spans="1:10" x14ac:dyDescent="0.25">
      <c r="A648" s="18" t="s">
        <v>8219</v>
      </c>
      <c r="B648" s="16">
        <v>600</v>
      </c>
      <c r="I648" s="19" t="s">
        <v>8221</v>
      </c>
      <c r="J648" s="16">
        <v>15</v>
      </c>
    </row>
    <row r="649" spans="1:10" x14ac:dyDescent="0.25">
      <c r="A649" s="18" t="s">
        <v>8219</v>
      </c>
      <c r="B649" s="16">
        <v>293</v>
      </c>
      <c r="I649" s="19" t="s">
        <v>8221</v>
      </c>
      <c r="J649" s="16">
        <v>2</v>
      </c>
    </row>
    <row r="650" spans="1:10" x14ac:dyDescent="0.25">
      <c r="A650" s="18" t="s">
        <v>8219</v>
      </c>
      <c r="B650" s="16">
        <v>321</v>
      </c>
      <c r="I650" s="19" t="s">
        <v>8221</v>
      </c>
      <c r="J650" s="16">
        <v>1</v>
      </c>
    </row>
    <row r="651" spans="1:10" x14ac:dyDescent="0.25">
      <c r="A651" s="18" t="s">
        <v>8219</v>
      </c>
      <c r="B651" s="16">
        <v>81</v>
      </c>
      <c r="I651" s="19" t="s">
        <v>8221</v>
      </c>
      <c r="J651" s="16">
        <v>1</v>
      </c>
    </row>
    <row r="652" spans="1:10" x14ac:dyDescent="0.25">
      <c r="A652" s="18" t="s">
        <v>8219</v>
      </c>
      <c r="B652" s="16">
        <v>343</v>
      </c>
      <c r="I652" s="19" t="s">
        <v>8221</v>
      </c>
      <c r="J652" s="16">
        <v>0</v>
      </c>
    </row>
    <row r="653" spans="1:10" x14ac:dyDescent="0.25">
      <c r="A653" s="18" t="s">
        <v>8219</v>
      </c>
      <c r="B653" s="16">
        <v>336</v>
      </c>
      <c r="I653" s="19" t="s">
        <v>8221</v>
      </c>
      <c r="J653" s="16">
        <v>1</v>
      </c>
    </row>
    <row r="654" spans="1:10" x14ac:dyDescent="0.25">
      <c r="A654" s="18" t="s">
        <v>8219</v>
      </c>
      <c r="B654" s="16">
        <v>47</v>
      </c>
      <c r="I654" s="19" t="s">
        <v>8221</v>
      </c>
      <c r="J654" s="16">
        <v>11</v>
      </c>
    </row>
    <row r="655" spans="1:10" x14ac:dyDescent="0.25">
      <c r="A655" s="18" t="s">
        <v>8219</v>
      </c>
      <c r="B655" s="16">
        <v>76</v>
      </c>
      <c r="I655" s="19" t="s">
        <v>8221</v>
      </c>
      <c r="J655" s="16">
        <v>0</v>
      </c>
    </row>
    <row r="656" spans="1:10" x14ac:dyDescent="0.25">
      <c r="A656" s="18" t="s">
        <v>8219</v>
      </c>
      <c r="B656" s="16">
        <v>441</v>
      </c>
      <c r="I656" s="19" t="s">
        <v>8221</v>
      </c>
      <c r="J656" s="16">
        <v>1</v>
      </c>
    </row>
    <row r="657" spans="1:10" x14ac:dyDescent="0.25">
      <c r="A657" s="18" t="s">
        <v>8219</v>
      </c>
      <c r="B657" s="16">
        <v>916</v>
      </c>
      <c r="I657" s="19" t="s">
        <v>8221</v>
      </c>
      <c r="J657" s="16">
        <v>6</v>
      </c>
    </row>
    <row r="658" spans="1:10" x14ac:dyDescent="0.25">
      <c r="A658" s="18" t="s">
        <v>8219</v>
      </c>
      <c r="B658" s="16">
        <v>369</v>
      </c>
      <c r="I658" s="19" t="s">
        <v>8221</v>
      </c>
      <c r="J658" s="16">
        <v>7</v>
      </c>
    </row>
    <row r="659" spans="1:10" x14ac:dyDescent="0.25">
      <c r="A659" s="18" t="s">
        <v>8219</v>
      </c>
      <c r="B659" s="16">
        <v>20242</v>
      </c>
      <c r="I659" s="19" t="s">
        <v>8221</v>
      </c>
      <c r="J659" s="16">
        <v>0</v>
      </c>
    </row>
    <row r="660" spans="1:10" x14ac:dyDescent="0.25">
      <c r="A660" s="18" t="s">
        <v>8219</v>
      </c>
      <c r="B660" s="16">
        <v>71</v>
      </c>
      <c r="I660" s="19" t="s">
        <v>8221</v>
      </c>
      <c r="J660" s="16">
        <v>16</v>
      </c>
    </row>
    <row r="661" spans="1:10" x14ac:dyDescent="0.25">
      <c r="A661" s="18" t="s">
        <v>8219</v>
      </c>
      <c r="B661" s="16">
        <v>635</v>
      </c>
      <c r="I661" s="19" t="s">
        <v>8221</v>
      </c>
      <c r="J661" s="16">
        <v>0</v>
      </c>
    </row>
    <row r="662" spans="1:10" x14ac:dyDescent="0.25">
      <c r="A662" s="18" t="s">
        <v>8219</v>
      </c>
      <c r="B662" s="16">
        <v>885</v>
      </c>
      <c r="I662" s="19" t="s">
        <v>8221</v>
      </c>
      <c r="J662" s="16">
        <v>0</v>
      </c>
    </row>
    <row r="663" spans="1:10" x14ac:dyDescent="0.25">
      <c r="A663" s="18" t="s">
        <v>8219</v>
      </c>
      <c r="B663" s="16">
        <v>329</v>
      </c>
      <c r="I663" s="19" t="s">
        <v>8221</v>
      </c>
      <c r="J663" s="16">
        <v>0</v>
      </c>
    </row>
    <row r="664" spans="1:10" x14ac:dyDescent="0.25">
      <c r="A664" s="18" t="s">
        <v>8219</v>
      </c>
      <c r="B664" s="16">
        <v>71</v>
      </c>
      <c r="I664" s="19" t="s">
        <v>8221</v>
      </c>
      <c r="J664" s="16">
        <v>12</v>
      </c>
    </row>
    <row r="665" spans="1:10" x14ac:dyDescent="0.25">
      <c r="A665" s="18" t="s">
        <v>8219</v>
      </c>
      <c r="B665" s="16">
        <v>269</v>
      </c>
      <c r="I665" s="19" t="s">
        <v>8221</v>
      </c>
      <c r="J665" s="16">
        <v>1</v>
      </c>
    </row>
    <row r="666" spans="1:10" x14ac:dyDescent="0.25">
      <c r="A666" s="18" t="s">
        <v>8219</v>
      </c>
      <c r="B666" s="16">
        <v>345</v>
      </c>
      <c r="I666" s="19" t="s">
        <v>8221</v>
      </c>
      <c r="J666" s="16">
        <v>3</v>
      </c>
    </row>
    <row r="667" spans="1:10" x14ac:dyDescent="0.25">
      <c r="A667" s="18" t="s">
        <v>8219</v>
      </c>
      <c r="B667" s="16">
        <v>43</v>
      </c>
      <c r="I667" s="19" t="s">
        <v>8221</v>
      </c>
      <c r="J667" s="16">
        <v>1</v>
      </c>
    </row>
    <row r="668" spans="1:10" x14ac:dyDescent="0.25">
      <c r="A668" s="18" t="s">
        <v>8219</v>
      </c>
      <c r="B668" s="16">
        <v>33</v>
      </c>
      <c r="I668" s="19" t="s">
        <v>8221</v>
      </c>
      <c r="J668" s="16">
        <v>4</v>
      </c>
    </row>
    <row r="669" spans="1:10" x14ac:dyDescent="0.25">
      <c r="A669" s="18" t="s">
        <v>8219</v>
      </c>
      <c r="B669" s="16">
        <v>211</v>
      </c>
      <c r="I669" s="19" t="s">
        <v>8221</v>
      </c>
      <c r="J669" s="16">
        <v>1</v>
      </c>
    </row>
    <row r="670" spans="1:10" x14ac:dyDescent="0.25">
      <c r="A670" s="18" t="s">
        <v>8219</v>
      </c>
      <c r="B670" s="16">
        <v>196</v>
      </c>
      <c r="I670" s="19" t="s">
        <v>8221</v>
      </c>
      <c r="J670" s="16">
        <v>3</v>
      </c>
    </row>
    <row r="671" spans="1:10" x14ac:dyDescent="0.25">
      <c r="A671" s="18" t="s">
        <v>8219</v>
      </c>
      <c r="B671" s="16">
        <v>405</v>
      </c>
      <c r="I671" s="19" t="s">
        <v>8221</v>
      </c>
      <c r="J671" s="16">
        <v>1</v>
      </c>
    </row>
    <row r="672" spans="1:10" x14ac:dyDescent="0.25">
      <c r="A672" s="18" t="s">
        <v>8219</v>
      </c>
      <c r="B672" s="16">
        <v>206</v>
      </c>
      <c r="I672" s="19" t="s">
        <v>8221</v>
      </c>
      <c r="J672" s="16">
        <v>0</v>
      </c>
    </row>
    <row r="673" spans="1:10" x14ac:dyDescent="0.25">
      <c r="A673" s="18" t="s">
        <v>8219</v>
      </c>
      <c r="B673" s="16">
        <v>335</v>
      </c>
      <c r="I673" s="19" t="s">
        <v>8221</v>
      </c>
      <c r="J673" s="16">
        <v>12</v>
      </c>
    </row>
    <row r="674" spans="1:10" x14ac:dyDescent="0.25">
      <c r="A674" s="18" t="s">
        <v>8219</v>
      </c>
      <c r="B674" s="16">
        <v>215</v>
      </c>
      <c r="I674" s="19" t="s">
        <v>8221</v>
      </c>
      <c r="J674" s="16">
        <v>0</v>
      </c>
    </row>
    <row r="675" spans="1:10" x14ac:dyDescent="0.25">
      <c r="A675" s="18" t="s">
        <v>8219</v>
      </c>
      <c r="B675" s="16">
        <v>176</v>
      </c>
      <c r="I675" s="19" t="s">
        <v>8221</v>
      </c>
      <c r="J675" s="16">
        <v>1</v>
      </c>
    </row>
    <row r="676" spans="1:10" x14ac:dyDescent="0.25">
      <c r="A676" s="18" t="s">
        <v>8219</v>
      </c>
      <c r="B676" s="16">
        <v>555</v>
      </c>
      <c r="I676" s="19" t="s">
        <v>8221</v>
      </c>
      <c r="J676" s="16">
        <v>0</v>
      </c>
    </row>
    <row r="677" spans="1:10" x14ac:dyDescent="0.25">
      <c r="A677" s="18" t="s">
        <v>8219</v>
      </c>
      <c r="B677" s="16">
        <v>116</v>
      </c>
      <c r="I677" s="19" t="s">
        <v>8221</v>
      </c>
      <c r="J677" s="16">
        <v>0</v>
      </c>
    </row>
    <row r="678" spans="1:10" x14ac:dyDescent="0.25">
      <c r="A678" s="18" t="s">
        <v>8219</v>
      </c>
      <c r="B678" s="16">
        <v>615</v>
      </c>
      <c r="I678" s="19" t="s">
        <v>8221</v>
      </c>
      <c r="J678" s="16">
        <v>2</v>
      </c>
    </row>
    <row r="679" spans="1:10" x14ac:dyDescent="0.25">
      <c r="A679" s="18" t="s">
        <v>8219</v>
      </c>
      <c r="B679" s="16">
        <v>236</v>
      </c>
      <c r="I679" s="19" t="s">
        <v>8221</v>
      </c>
      <c r="J679" s="16">
        <v>92</v>
      </c>
    </row>
    <row r="680" spans="1:10" x14ac:dyDescent="0.25">
      <c r="A680" s="18" t="s">
        <v>8219</v>
      </c>
      <c r="B680" s="16">
        <v>145</v>
      </c>
      <c r="I680" s="19" t="s">
        <v>8221</v>
      </c>
      <c r="J680" s="16">
        <v>0</v>
      </c>
    </row>
    <row r="681" spans="1:10" x14ac:dyDescent="0.25">
      <c r="A681" s="18" t="s">
        <v>8219</v>
      </c>
      <c r="B681" s="16">
        <v>167</v>
      </c>
      <c r="I681" s="19" t="s">
        <v>8221</v>
      </c>
      <c r="J681" s="16">
        <v>3</v>
      </c>
    </row>
    <row r="682" spans="1:10" x14ac:dyDescent="0.25">
      <c r="A682" s="18" t="s">
        <v>8219</v>
      </c>
      <c r="B682" s="16">
        <v>235</v>
      </c>
      <c r="I682" s="19" t="s">
        <v>8221</v>
      </c>
      <c r="J682" s="16">
        <v>10</v>
      </c>
    </row>
    <row r="683" spans="1:10" x14ac:dyDescent="0.25">
      <c r="A683" s="18" t="s">
        <v>8219</v>
      </c>
      <c r="B683" s="16">
        <v>452</v>
      </c>
      <c r="I683" s="19" t="s">
        <v>8221</v>
      </c>
      <c r="J683" s="16">
        <v>7</v>
      </c>
    </row>
    <row r="684" spans="1:10" x14ac:dyDescent="0.25">
      <c r="A684" s="18" t="s">
        <v>8219</v>
      </c>
      <c r="B684" s="16">
        <v>241</v>
      </c>
      <c r="I684" s="19" t="s">
        <v>8221</v>
      </c>
      <c r="J684" s="16">
        <v>3</v>
      </c>
    </row>
    <row r="685" spans="1:10" x14ac:dyDescent="0.25">
      <c r="A685" s="18" t="s">
        <v>8219</v>
      </c>
      <c r="B685" s="16">
        <v>28</v>
      </c>
      <c r="I685" s="19" t="s">
        <v>8221</v>
      </c>
      <c r="J685" s="16">
        <v>0</v>
      </c>
    </row>
    <row r="686" spans="1:10" x14ac:dyDescent="0.25">
      <c r="A686" s="18" t="s">
        <v>8219</v>
      </c>
      <c r="B686" s="16">
        <v>140</v>
      </c>
      <c r="I686" s="19" t="s">
        <v>8221</v>
      </c>
      <c r="J686" s="16">
        <v>1</v>
      </c>
    </row>
    <row r="687" spans="1:10" x14ac:dyDescent="0.25">
      <c r="A687" s="18" t="s">
        <v>8219</v>
      </c>
      <c r="B687" s="16">
        <v>280</v>
      </c>
      <c r="I687" s="19" t="s">
        <v>8221</v>
      </c>
      <c r="J687" s="16">
        <v>0</v>
      </c>
    </row>
    <row r="688" spans="1:10" x14ac:dyDescent="0.25">
      <c r="A688" s="18" t="s">
        <v>8219</v>
      </c>
      <c r="B688" s="16">
        <v>70</v>
      </c>
      <c r="I688" s="19" t="s">
        <v>8221</v>
      </c>
      <c r="J688" s="16">
        <v>9</v>
      </c>
    </row>
    <row r="689" spans="1:10" x14ac:dyDescent="0.25">
      <c r="A689" s="18" t="s">
        <v>8219</v>
      </c>
      <c r="B689" s="16">
        <v>160</v>
      </c>
      <c r="I689" s="19" t="s">
        <v>8221</v>
      </c>
      <c r="J689" s="16">
        <v>2</v>
      </c>
    </row>
    <row r="690" spans="1:10" x14ac:dyDescent="0.25">
      <c r="A690" s="18" t="s">
        <v>8219</v>
      </c>
      <c r="B690" s="16">
        <v>141</v>
      </c>
      <c r="I690" s="19" t="s">
        <v>8221</v>
      </c>
      <c r="J690" s="16">
        <v>1</v>
      </c>
    </row>
    <row r="691" spans="1:10" x14ac:dyDescent="0.25">
      <c r="A691" s="18" t="s">
        <v>8219</v>
      </c>
      <c r="B691" s="16">
        <v>874</v>
      </c>
      <c r="I691" s="19" t="s">
        <v>8221</v>
      </c>
      <c r="J691" s="16">
        <v>2</v>
      </c>
    </row>
    <row r="692" spans="1:10" x14ac:dyDescent="0.25">
      <c r="A692" s="18" t="s">
        <v>8219</v>
      </c>
      <c r="B692" s="16">
        <v>73</v>
      </c>
      <c r="I692" s="19" t="s">
        <v>8221</v>
      </c>
      <c r="J692" s="16">
        <v>11</v>
      </c>
    </row>
    <row r="693" spans="1:10" x14ac:dyDescent="0.25">
      <c r="A693" s="18" t="s">
        <v>8219</v>
      </c>
      <c r="B693" s="16">
        <v>294</v>
      </c>
      <c r="I693" s="19" t="s">
        <v>8221</v>
      </c>
      <c r="J693" s="16">
        <v>0</v>
      </c>
    </row>
    <row r="694" spans="1:10" x14ac:dyDescent="0.25">
      <c r="A694" s="18" t="s">
        <v>8219</v>
      </c>
      <c r="B694" s="16">
        <v>740</v>
      </c>
      <c r="I694" s="19" t="s">
        <v>8221</v>
      </c>
      <c r="J694" s="16">
        <v>0</v>
      </c>
    </row>
    <row r="695" spans="1:10" x14ac:dyDescent="0.25">
      <c r="A695" s="18" t="s">
        <v>8219</v>
      </c>
      <c r="B695" s="16">
        <v>369</v>
      </c>
      <c r="I695" s="19" t="s">
        <v>8221</v>
      </c>
      <c r="J695" s="16">
        <v>9</v>
      </c>
    </row>
    <row r="696" spans="1:10" x14ac:dyDescent="0.25">
      <c r="A696" s="18" t="s">
        <v>8219</v>
      </c>
      <c r="B696" s="16">
        <v>110</v>
      </c>
      <c r="I696" s="19" t="s">
        <v>8221</v>
      </c>
      <c r="J696" s="16">
        <v>0</v>
      </c>
    </row>
    <row r="697" spans="1:10" x14ac:dyDescent="0.25">
      <c r="A697" s="18" t="s">
        <v>8219</v>
      </c>
      <c r="B697" s="16">
        <v>455</v>
      </c>
      <c r="I697" s="19" t="s">
        <v>8221</v>
      </c>
      <c r="J697" s="16">
        <v>4</v>
      </c>
    </row>
    <row r="698" spans="1:10" x14ac:dyDescent="0.25">
      <c r="A698" s="18" t="s">
        <v>8219</v>
      </c>
      <c r="B698" s="16">
        <v>224</v>
      </c>
      <c r="I698" s="19" t="s">
        <v>8221</v>
      </c>
      <c r="J698" s="16">
        <v>1</v>
      </c>
    </row>
    <row r="699" spans="1:10" x14ac:dyDescent="0.25">
      <c r="A699" s="18" t="s">
        <v>8219</v>
      </c>
      <c r="B699" s="16">
        <v>46</v>
      </c>
      <c r="I699" s="19" t="s">
        <v>8221</v>
      </c>
      <c r="J699" s="16">
        <v>2</v>
      </c>
    </row>
    <row r="700" spans="1:10" x14ac:dyDescent="0.25">
      <c r="A700" s="18" t="s">
        <v>8219</v>
      </c>
      <c r="B700" s="16">
        <v>284</v>
      </c>
      <c r="I700" s="19" t="s">
        <v>8221</v>
      </c>
      <c r="J700" s="16">
        <v>0</v>
      </c>
    </row>
    <row r="701" spans="1:10" x14ac:dyDescent="0.25">
      <c r="A701" s="18" t="s">
        <v>8219</v>
      </c>
      <c r="B701" s="16">
        <v>98</v>
      </c>
      <c r="I701" s="19" t="s">
        <v>8221</v>
      </c>
      <c r="J701" s="16">
        <v>1</v>
      </c>
    </row>
    <row r="702" spans="1:10" x14ac:dyDescent="0.25">
      <c r="A702" s="18" t="s">
        <v>8219</v>
      </c>
      <c r="B702" s="16">
        <v>56</v>
      </c>
      <c r="I702" s="19" t="s">
        <v>8221</v>
      </c>
      <c r="J702" s="16">
        <v>17</v>
      </c>
    </row>
    <row r="703" spans="1:10" x14ac:dyDescent="0.25">
      <c r="A703" s="18" t="s">
        <v>8219</v>
      </c>
      <c r="B703" s="16">
        <v>32</v>
      </c>
      <c r="I703" s="19" t="s">
        <v>8221</v>
      </c>
      <c r="J703" s="16">
        <v>2</v>
      </c>
    </row>
    <row r="704" spans="1:10" x14ac:dyDescent="0.25">
      <c r="A704" s="18" t="s">
        <v>8219</v>
      </c>
      <c r="B704" s="16">
        <v>30</v>
      </c>
      <c r="I704" s="19" t="s">
        <v>8221</v>
      </c>
      <c r="J704" s="16">
        <v>3</v>
      </c>
    </row>
    <row r="705" spans="1:10" x14ac:dyDescent="0.25">
      <c r="A705" s="18" t="s">
        <v>8219</v>
      </c>
      <c r="B705" s="16">
        <v>70</v>
      </c>
      <c r="I705" s="19" t="s">
        <v>8221</v>
      </c>
      <c r="J705" s="16">
        <v>41</v>
      </c>
    </row>
    <row r="706" spans="1:10" x14ac:dyDescent="0.25">
      <c r="A706" s="18" t="s">
        <v>8219</v>
      </c>
      <c r="B706" s="16">
        <v>44</v>
      </c>
      <c r="I706" s="19" t="s">
        <v>8221</v>
      </c>
      <c r="J706" s="16">
        <v>2</v>
      </c>
    </row>
    <row r="707" spans="1:10" x14ac:dyDescent="0.25">
      <c r="A707" s="18" t="s">
        <v>8219</v>
      </c>
      <c r="B707" s="16">
        <v>92</v>
      </c>
      <c r="I707" s="19" t="s">
        <v>8221</v>
      </c>
      <c r="J707" s="16">
        <v>3</v>
      </c>
    </row>
    <row r="708" spans="1:10" x14ac:dyDescent="0.25">
      <c r="A708" s="18" t="s">
        <v>8219</v>
      </c>
      <c r="B708" s="16">
        <v>205</v>
      </c>
      <c r="I708" s="19" t="s">
        <v>8221</v>
      </c>
      <c r="J708" s="16">
        <v>8</v>
      </c>
    </row>
    <row r="709" spans="1:10" x14ac:dyDescent="0.25">
      <c r="A709" s="18" t="s">
        <v>8219</v>
      </c>
      <c r="B709" s="16">
        <v>23</v>
      </c>
      <c r="I709" s="19" t="s">
        <v>8221</v>
      </c>
      <c r="J709" s="16">
        <v>0</v>
      </c>
    </row>
    <row r="710" spans="1:10" x14ac:dyDescent="0.25">
      <c r="A710" s="18" t="s">
        <v>8219</v>
      </c>
      <c r="B710" s="16">
        <v>4</v>
      </c>
      <c r="I710" s="19" t="s">
        <v>8221</v>
      </c>
      <c r="J710" s="16">
        <v>1</v>
      </c>
    </row>
    <row r="711" spans="1:10" x14ac:dyDescent="0.25">
      <c r="A711" s="18" t="s">
        <v>8219</v>
      </c>
      <c r="B711" s="16">
        <v>112</v>
      </c>
      <c r="I711" s="19" t="s">
        <v>8221</v>
      </c>
      <c r="J711" s="16">
        <v>3</v>
      </c>
    </row>
    <row r="712" spans="1:10" x14ac:dyDescent="0.25">
      <c r="A712" s="18" t="s">
        <v>8219</v>
      </c>
      <c r="B712" s="16">
        <v>27</v>
      </c>
      <c r="I712" s="19" t="s">
        <v>8221</v>
      </c>
      <c r="J712" s="16">
        <v>4</v>
      </c>
    </row>
    <row r="713" spans="1:10" x14ac:dyDescent="0.25">
      <c r="A713" s="18" t="s">
        <v>8219</v>
      </c>
      <c r="B713" s="16">
        <v>11</v>
      </c>
      <c r="I713" s="19" t="s">
        <v>8221</v>
      </c>
      <c r="J713" s="16">
        <v>9</v>
      </c>
    </row>
    <row r="714" spans="1:10" x14ac:dyDescent="0.25">
      <c r="A714" s="18" t="s">
        <v>8219</v>
      </c>
      <c r="B714" s="16">
        <v>26</v>
      </c>
      <c r="I714" s="19" t="s">
        <v>8221</v>
      </c>
      <c r="J714" s="16">
        <v>16</v>
      </c>
    </row>
    <row r="715" spans="1:10" x14ac:dyDescent="0.25">
      <c r="A715" s="18" t="s">
        <v>8219</v>
      </c>
      <c r="B715" s="16">
        <v>77</v>
      </c>
      <c r="I715" s="19" t="s">
        <v>8221</v>
      </c>
      <c r="J715" s="16">
        <v>1</v>
      </c>
    </row>
    <row r="716" spans="1:10" x14ac:dyDescent="0.25">
      <c r="A716" s="18" t="s">
        <v>8219</v>
      </c>
      <c r="B716" s="16">
        <v>136</v>
      </c>
      <c r="I716" s="19" t="s">
        <v>8221</v>
      </c>
      <c r="J716" s="16">
        <v>7</v>
      </c>
    </row>
    <row r="717" spans="1:10" x14ac:dyDescent="0.25">
      <c r="A717" s="18" t="s">
        <v>8219</v>
      </c>
      <c r="B717" s="16">
        <v>157</v>
      </c>
      <c r="I717" s="19" t="s">
        <v>8221</v>
      </c>
      <c r="J717" s="16">
        <v>0</v>
      </c>
    </row>
    <row r="718" spans="1:10" x14ac:dyDescent="0.25">
      <c r="A718" s="18" t="s">
        <v>8219</v>
      </c>
      <c r="B718" s="16">
        <v>158</v>
      </c>
      <c r="I718" s="19" t="s">
        <v>8221</v>
      </c>
      <c r="J718" s="16">
        <v>0</v>
      </c>
    </row>
    <row r="719" spans="1:10" x14ac:dyDescent="0.25">
      <c r="A719" s="18" t="s">
        <v>8219</v>
      </c>
      <c r="B719" s="16">
        <v>27</v>
      </c>
      <c r="I719" s="19" t="s">
        <v>8221</v>
      </c>
      <c r="J719" s="16">
        <v>0</v>
      </c>
    </row>
    <row r="720" spans="1:10" x14ac:dyDescent="0.25">
      <c r="A720" s="18" t="s">
        <v>8219</v>
      </c>
      <c r="B720" s="16">
        <v>23</v>
      </c>
      <c r="I720" s="19" t="s">
        <v>8221</v>
      </c>
      <c r="J720" s="16">
        <v>0</v>
      </c>
    </row>
    <row r="721" spans="1:10" x14ac:dyDescent="0.25">
      <c r="A721" s="18" t="s">
        <v>8219</v>
      </c>
      <c r="B721" s="16">
        <v>17</v>
      </c>
      <c r="I721" s="19" t="s">
        <v>8221</v>
      </c>
      <c r="J721" s="16">
        <v>0</v>
      </c>
    </row>
    <row r="722" spans="1:10" x14ac:dyDescent="0.25">
      <c r="A722" s="18" t="s">
        <v>8219</v>
      </c>
      <c r="B722" s="16">
        <v>37</v>
      </c>
      <c r="I722" s="19" t="s">
        <v>8221</v>
      </c>
      <c r="J722" s="16">
        <v>1</v>
      </c>
    </row>
    <row r="723" spans="1:10" x14ac:dyDescent="0.25">
      <c r="A723" s="18" t="s">
        <v>8219</v>
      </c>
      <c r="B723" s="16">
        <v>65</v>
      </c>
      <c r="I723" s="19" t="s">
        <v>8221</v>
      </c>
      <c r="J723" s="16">
        <v>2</v>
      </c>
    </row>
    <row r="724" spans="1:10" x14ac:dyDescent="0.25">
      <c r="A724" s="18" t="s">
        <v>8219</v>
      </c>
      <c r="B724" s="16">
        <v>18</v>
      </c>
      <c r="I724" s="19" t="s">
        <v>8221</v>
      </c>
      <c r="J724" s="16">
        <v>1</v>
      </c>
    </row>
    <row r="725" spans="1:10" x14ac:dyDescent="0.25">
      <c r="A725" s="18" t="s">
        <v>8219</v>
      </c>
      <c r="B725" s="16">
        <v>25</v>
      </c>
      <c r="I725" s="19" t="s">
        <v>8221</v>
      </c>
      <c r="J725" s="16">
        <v>15</v>
      </c>
    </row>
    <row r="726" spans="1:10" x14ac:dyDescent="0.25">
      <c r="A726" s="18" t="s">
        <v>8219</v>
      </c>
      <c r="B726" s="16">
        <v>104</v>
      </c>
      <c r="I726" s="19" t="s">
        <v>8221</v>
      </c>
      <c r="J726" s="16">
        <v>1</v>
      </c>
    </row>
    <row r="727" spans="1:10" x14ac:dyDescent="0.25">
      <c r="A727" s="18" t="s">
        <v>8219</v>
      </c>
      <c r="B727" s="16">
        <v>108</v>
      </c>
      <c r="I727" s="19" t="s">
        <v>8221</v>
      </c>
      <c r="J727" s="16">
        <v>1</v>
      </c>
    </row>
    <row r="728" spans="1:10" x14ac:dyDescent="0.25">
      <c r="A728" s="18" t="s">
        <v>8219</v>
      </c>
      <c r="B728" s="16">
        <v>38</v>
      </c>
      <c r="I728" s="19" t="s">
        <v>8221</v>
      </c>
      <c r="J728" s="16">
        <v>0</v>
      </c>
    </row>
    <row r="729" spans="1:10" x14ac:dyDescent="0.25">
      <c r="A729" s="18" t="s">
        <v>8219</v>
      </c>
      <c r="B729" s="16">
        <v>88</v>
      </c>
      <c r="I729" s="19" t="s">
        <v>8221</v>
      </c>
      <c r="J729" s="16">
        <v>39</v>
      </c>
    </row>
    <row r="730" spans="1:10" x14ac:dyDescent="0.25">
      <c r="A730" s="18" t="s">
        <v>8219</v>
      </c>
      <c r="B730" s="16">
        <v>82</v>
      </c>
      <c r="I730" s="19" t="s">
        <v>8221</v>
      </c>
      <c r="J730" s="16">
        <v>103</v>
      </c>
    </row>
    <row r="731" spans="1:10" x14ac:dyDescent="0.25">
      <c r="A731" s="18" t="s">
        <v>8219</v>
      </c>
      <c r="B731" s="16">
        <v>126</v>
      </c>
      <c r="I731" s="19" t="s">
        <v>8221</v>
      </c>
      <c r="J731" s="16">
        <v>0</v>
      </c>
    </row>
    <row r="732" spans="1:10" x14ac:dyDescent="0.25">
      <c r="A732" s="18" t="s">
        <v>8219</v>
      </c>
      <c r="B732" s="16">
        <v>133</v>
      </c>
      <c r="I732" s="19" t="s">
        <v>8221</v>
      </c>
      <c r="J732" s="16">
        <v>39</v>
      </c>
    </row>
    <row r="733" spans="1:10" x14ac:dyDescent="0.25">
      <c r="A733" s="18" t="s">
        <v>8219</v>
      </c>
      <c r="B733" s="16">
        <v>47</v>
      </c>
      <c r="I733" s="19" t="s">
        <v>8221</v>
      </c>
      <c r="J733" s="16">
        <v>15</v>
      </c>
    </row>
    <row r="734" spans="1:10" x14ac:dyDescent="0.25">
      <c r="A734" s="18" t="s">
        <v>8219</v>
      </c>
      <c r="B734" s="16">
        <v>58</v>
      </c>
      <c r="I734" s="19" t="s">
        <v>8221</v>
      </c>
      <c r="J734" s="16">
        <v>22</v>
      </c>
    </row>
    <row r="735" spans="1:10" x14ac:dyDescent="0.25">
      <c r="A735" s="18" t="s">
        <v>8219</v>
      </c>
      <c r="B735" s="16">
        <v>32</v>
      </c>
      <c r="I735" s="19" t="s">
        <v>8221</v>
      </c>
      <c r="J735" s="16">
        <v>92</v>
      </c>
    </row>
    <row r="736" spans="1:10" x14ac:dyDescent="0.25">
      <c r="A736" s="18" t="s">
        <v>8219</v>
      </c>
      <c r="B736" s="16">
        <v>37</v>
      </c>
      <c r="I736" s="19" t="s">
        <v>8221</v>
      </c>
      <c r="J736" s="16">
        <v>25</v>
      </c>
    </row>
    <row r="737" spans="1:10" x14ac:dyDescent="0.25">
      <c r="A737" s="18" t="s">
        <v>8219</v>
      </c>
      <c r="B737" s="16">
        <v>87</v>
      </c>
      <c r="I737" s="19" t="s">
        <v>8221</v>
      </c>
      <c r="J737" s="16">
        <v>19</v>
      </c>
    </row>
    <row r="738" spans="1:10" x14ac:dyDescent="0.25">
      <c r="A738" s="18" t="s">
        <v>8219</v>
      </c>
      <c r="B738" s="16">
        <v>15</v>
      </c>
      <c r="I738" s="19" t="s">
        <v>8221</v>
      </c>
      <c r="J738" s="16">
        <v>19</v>
      </c>
    </row>
    <row r="739" spans="1:10" x14ac:dyDescent="0.25">
      <c r="A739" s="18" t="s">
        <v>8219</v>
      </c>
      <c r="B739" s="16">
        <v>27</v>
      </c>
      <c r="I739" s="19" t="s">
        <v>8221</v>
      </c>
      <c r="J739" s="16">
        <v>13</v>
      </c>
    </row>
    <row r="740" spans="1:10" x14ac:dyDescent="0.25">
      <c r="A740" s="18" t="s">
        <v>8219</v>
      </c>
      <c r="B740" s="16">
        <v>19</v>
      </c>
      <c r="I740" s="19" t="s">
        <v>8221</v>
      </c>
      <c r="J740" s="16">
        <v>124</v>
      </c>
    </row>
    <row r="741" spans="1:10" x14ac:dyDescent="0.25">
      <c r="A741" s="18" t="s">
        <v>8219</v>
      </c>
      <c r="B741" s="16">
        <v>17</v>
      </c>
      <c r="I741" s="19" t="s">
        <v>8221</v>
      </c>
      <c r="J741" s="16">
        <v>4</v>
      </c>
    </row>
    <row r="742" spans="1:10" x14ac:dyDescent="0.25">
      <c r="A742" s="18" t="s">
        <v>8219</v>
      </c>
      <c r="B742" s="16">
        <v>26</v>
      </c>
      <c r="I742" s="19" t="s">
        <v>8221</v>
      </c>
      <c r="J742" s="16">
        <v>10</v>
      </c>
    </row>
    <row r="743" spans="1:10" x14ac:dyDescent="0.25">
      <c r="A743" s="18" t="s">
        <v>8219</v>
      </c>
      <c r="B743" s="16">
        <v>28</v>
      </c>
      <c r="I743" s="19" t="s">
        <v>8221</v>
      </c>
      <c r="J743" s="16">
        <v>15</v>
      </c>
    </row>
    <row r="744" spans="1:10" x14ac:dyDescent="0.25">
      <c r="A744" s="18" t="s">
        <v>8219</v>
      </c>
      <c r="B744" s="16">
        <v>37</v>
      </c>
      <c r="I744" s="19" t="s">
        <v>8221</v>
      </c>
      <c r="J744" s="16">
        <v>38</v>
      </c>
    </row>
    <row r="745" spans="1:10" x14ac:dyDescent="0.25">
      <c r="A745" s="18" t="s">
        <v>8219</v>
      </c>
      <c r="B745" s="16">
        <v>128</v>
      </c>
      <c r="I745" s="19" t="s">
        <v>8221</v>
      </c>
      <c r="J745" s="16">
        <v>152</v>
      </c>
    </row>
    <row r="746" spans="1:10" x14ac:dyDescent="0.25">
      <c r="A746" s="18" t="s">
        <v>8219</v>
      </c>
      <c r="B746" s="16">
        <v>10</v>
      </c>
      <c r="I746" s="19" t="s">
        <v>8221</v>
      </c>
      <c r="J746" s="16">
        <v>24</v>
      </c>
    </row>
    <row r="747" spans="1:10" x14ac:dyDescent="0.25">
      <c r="A747" s="18" t="s">
        <v>8219</v>
      </c>
      <c r="B747" s="16">
        <v>83</v>
      </c>
      <c r="I747" s="19" t="s">
        <v>8221</v>
      </c>
      <c r="J747" s="16">
        <v>76</v>
      </c>
    </row>
    <row r="748" spans="1:10" x14ac:dyDescent="0.25">
      <c r="A748" s="18" t="s">
        <v>8219</v>
      </c>
      <c r="B748" s="16">
        <v>46</v>
      </c>
      <c r="I748" s="19" t="s">
        <v>8221</v>
      </c>
      <c r="J748" s="16">
        <v>185</v>
      </c>
    </row>
    <row r="749" spans="1:10" x14ac:dyDescent="0.25">
      <c r="A749" s="18" t="s">
        <v>8219</v>
      </c>
      <c r="B749" s="16">
        <v>90</v>
      </c>
      <c r="I749" s="19" t="s">
        <v>8221</v>
      </c>
      <c r="J749" s="16">
        <v>33</v>
      </c>
    </row>
    <row r="750" spans="1:10" x14ac:dyDescent="0.25">
      <c r="A750" s="18" t="s">
        <v>8219</v>
      </c>
      <c r="B750" s="16">
        <v>81</v>
      </c>
      <c r="I750" s="19" t="s">
        <v>8221</v>
      </c>
      <c r="J750" s="16">
        <v>108</v>
      </c>
    </row>
    <row r="751" spans="1:10" x14ac:dyDescent="0.25">
      <c r="A751" s="18" t="s">
        <v>8219</v>
      </c>
      <c r="B751" s="16">
        <v>32</v>
      </c>
      <c r="I751" s="19" t="s">
        <v>8221</v>
      </c>
      <c r="J751" s="16">
        <v>29</v>
      </c>
    </row>
    <row r="752" spans="1:10" x14ac:dyDescent="0.25">
      <c r="A752" s="18" t="s">
        <v>8219</v>
      </c>
      <c r="B752" s="16">
        <v>20</v>
      </c>
      <c r="I752" s="19" t="s">
        <v>8221</v>
      </c>
      <c r="J752" s="16">
        <v>24</v>
      </c>
    </row>
    <row r="753" spans="1:10" x14ac:dyDescent="0.25">
      <c r="A753" s="18" t="s">
        <v>8219</v>
      </c>
      <c r="B753" s="16">
        <v>70</v>
      </c>
      <c r="I753" s="19" t="s">
        <v>8221</v>
      </c>
      <c r="J753" s="16">
        <v>4</v>
      </c>
    </row>
    <row r="754" spans="1:10" x14ac:dyDescent="0.25">
      <c r="A754" s="18" t="s">
        <v>8219</v>
      </c>
      <c r="B754" s="16">
        <v>168</v>
      </c>
      <c r="I754" s="19" t="s">
        <v>8221</v>
      </c>
      <c r="J754" s="16">
        <v>4</v>
      </c>
    </row>
    <row r="755" spans="1:10" x14ac:dyDescent="0.25">
      <c r="A755" s="18" t="s">
        <v>8219</v>
      </c>
      <c r="B755" s="16">
        <v>34</v>
      </c>
      <c r="I755" s="19" t="s">
        <v>8221</v>
      </c>
      <c r="J755" s="16">
        <v>15</v>
      </c>
    </row>
    <row r="756" spans="1:10" x14ac:dyDescent="0.25">
      <c r="A756" s="18" t="s">
        <v>8219</v>
      </c>
      <c r="B756" s="16">
        <v>48</v>
      </c>
      <c r="I756" s="19" t="s">
        <v>8221</v>
      </c>
      <c r="J756" s="16">
        <v>4</v>
      </c>
    </row>
    <row r="757" spans="1:10" x14ac:dyDescent="0.25">
      <c r="A757" s="18" t="s">
        <v>8219</v>
      </c>
      <c r="B757" s="16">
        <v>48</v>
      </c>
      <c r="I757" s="19" t="s">
        <v>8221</v>
      </c>
      <c r="J757" s="16">
        <v>139</v>
      </c>
    </row>
    <row r="758" spans="1:10" x14ac:dyDescent="0.25">
      <c r="A758" s="18" t="s">
        <v>8219</v>
      </c>
      <c r="B758" s="16">
        <v>221</v>
      </c>
      <c r="I758" s="19" t="s">
        <v>8221</v>
      </c>
      <c r="J758" s="16">
        <v>2</v>
      </c>
    </row>
    <row r="759" spans="1:10" x14ac:dyDescent="0.25">
      <c r="A759" s="18" t="s">
        <v>8219</v>
      </c>
      <c r="B759" s="16">
        <v>107</v>
      </c>
      <c r="I759" s="19" t="s">
        <v>8221</v>
      </c>
      <c r="J759" s="16">
        <v>18</v>
      </c>
    </row>
    <row r="760" spans="1:10" x14ac:dyDescent="0.25">
      <c r="A760" s="18" t="s">
        <v>8219</v>
      </c>
      <c r="B760" s="16">
        <v>45</v>
      </c>
      <c r="I760" s="19" t="s">
        <v>8221</v>
      </c>
      <c r="J760" s="16">
        <v>81</v>
      </c>
    </row>
    <row r="761" spans="1:10" x14ac:dyDescent="0.25">
      <c r="A761" s="18" t="s">
        <v>8219</v>
      </c>
      <c r="B761" s="16">
        <v>36</v>
      </c>
      <c r="I761" s="19" t="s">
        <v>8221</v>
      </c>
      <c r="J761" s="16">
        <v>86</v>
      </c>
    </row>
    <row r="762" spans="1:10" x14ac:dyDescent="0.25">
      <c r="A762" s="18" t="s">
        <v>8219</v>
      </c>
      <c r="B762" s="16">
        <v>101</v>
      </c>
      <c r="I762" s="19" t="s">
        <v>8221</v>
      </c>
      <c r="J762" s="16">
        <v>140</v>
      </c>
    </row>
    <row r="763" spans="1:10" x14ac:dyDescent="0.25">
      <c r="A763" s="18" t="s">
        <v>8219</v>
      </c>
      <c r="B763" s="16">
        <v>62</v>
      </c>
      <c r="I763" s="19" t="s">
        <v>8221</v>
      </c>
      <c r="J763" s="16">
        <v>37</v>
      </c>
    </row>
    <row r="764" spans="1:10" x14ac:dyDescent="0.25">
      <c r="A764" s="18" t="s">
        <v>8219</v>
      </c>
      <c r="B764" s="16">
        <v>32</v>
      </c>
      <c r="I764" s="19" t="s">
        <v>8221</v>
      </c>
      <c r="J764" s="16">
        <v>6</v>
      </c>
    </row>
    <row r="765" spans="1:10" x14ac:dyDescent="0.25">
      <c r="A765" s="18" t="s">
        <v>8219</v>
      </c>
      <c r="B765" s="16">
        <v>89</v>
      </c>
      <c r="I765" s="19" t="s">
        <v>8221</v>
      </c>
      <c r="J765" s="16">
        <v>113</v>
      </c>
    </row>
    <row r="766" spans="1:10" x14ac:dyDescent="0.25">
      <c r="A766" s="18" t="s">
        <v>8219</v>
      </c>
      <c r="B766" s="16">
        <v>93</v>
      </c>
      <c r="I766" s="19" t="s">
        <v>8221</v>
      </c>
      <c r="J766" s="16">
        <v>37</v>
      </c>
    </row>
    <row r="767" spans="1:10" x14ac:dyDescent="0.25">
      <c r="A767" s="18" t="s">
        <v>8219</v>
      </c>
      <c r="B767" s="16">
        <v>98</v>
      </c>
      <c r="I767" s="19" t="s">
        <v>8221</v>
      </c>
      <c r="J767" s="16">
        <v>18</v>
      </c>
    </row>
    <row r="768" spans="1:10" x14ac:dyDescent="0.25">
      <c r="A768" s="18" t="s">
        <v>8219</v>
      </c>
      <c r="B768" s="16">
        <v>82</v>
      </c>
      <c r="I768" s="19" t="s">
        <v>8221</v>
      </c>
      <c r="J768" s="16">
        <v>75</v>
      </c>
    </row>
    <row r="769" spans="1:10" x14ac:dyDescent="0.25">
      <c r="A769" s="18" t="s">
        <v>8219</v>
      </c>
      <c r="B769" s="16">
        <v>116</v>
      </c>
      <c r="I769" s="19" t="s">
        <v>8221</v>
      </c>
      <c r="J769" s="16">
        <v>52</v>
      </c>
    </row>
    <row r="770" spans="1:10" x14ac:dyDescent="0.25">
      <c r="A770" s="18" t="s">
        <v>8219</v>
      </c>
      <c r="B770" s="16">
        <v>52</v>
      </c>
      <c r="I770" s="19" t="s">
        <v>8221</v>
      </c>
      <c r="J770" s="16">
        <v>122</v>
      </c>
    </row>
    <row r="771" spans="1:10" x14ac:dyDescent="0.25">
      <c r="A771" s="18" t="s">
        <v>8219</v>
      </c>
      <c r="B771" s="16">
        <v>23</v>
      </c>
      <c r="I771" s="19" t="s">
        <v>8221</v>
      </c>
      <c r="J771" s="16">
        <v>8</v>
      </c>
    </row>
    <row r="772" spans="1:10" x14ac:dyDescent="0.25">
      <c r="A772" s="18" t="s">
        <v>8219</v>
      </c>
      <c r="B772" s="16">
        <v>77</v>
      </c>
      <c r="I772" s="19" t="s">
        <v>8221</v>
      </c>
      <c r="J772" s="16">
        <v>8</v>
      </c>
    </row>
    <row r="773" spans="1:10" x14ac:dyDescent="0.25">
      <c r="A773" s="18" t="s">
        <v>8219</v>
      </c>
      <c r="B773" s="16">
        <v>49</v>
      </c>
      <c r="I773" s="19" t="s">
        <v>8221</v>
      </c>
      <c r="J773" s="16">
        <v>96</v>
      </c>
    </row>
    <row r="774" spans="1:10" x14ac:dyDescent="0.25">
      <c r="A774" s="18" t="s">
        <v>8219</v>
      </c>
      <c r="B774" s="16">
        <v>59</v>
      </c>
      <c r="I774" s="19" t="s">
        <v>8221</v>
      </c>
      <c r="J774" s="16">
        <v>9</v>
      </c>
    </row>
    <row r="775" spans="1:10" x14ac:dyDescent="0.25">
      <c r="A775" s="18" t="s">
        <v>8219</v>
      </c>
      <c r="B775" s="16">
        <v>113</v>
      </c>
      <c r="I775" s="19" t="s">
        <v>8221</v>
      </c>
      <c r="J775" s="16">
        <v>2</v>
      </c>
    </row>
    <row r="776" spans="1:10" x14ac:dyDescent="0.25">
      <c r="A776" s="18" t="s">
        <v>8219</v>
      </c>
      <c r="B776" s="16">
        <v>34</v>
      </c>
      <c r="I776" s="19" t="s">
        <v>8221</v>
      </c>
      <c r="J776" s="16">
        <v>26</v>
      </c>
    </row>
    <row r="777" spans="1:10" x14ac:dyDescent="0.25">
      <c r="A777" s="18" t="s">
        <v>8219</v>
      </c>
      <c r="B777" s="16">
        <v>42</v>
      </c>
      <c r="I777" s="19" t="s">
        <v>8221</v>
      </c>
      <c r="J777" s="16">
        <v>23</v>
      </c>
    </row>
    <row r="778" spans="1:10" x14ac:dyDescent="0.25">
      <c r="A778" s="18" t="s">
        <v>8219</v>
      </c>
      <c r="B778" s="16">
        <v>42</v>
      </c>
      <c r="I778" s="19" t="s">
        <v>8221</v>
      </c>
      <c r="J778" s="16">
        <v>0</v>
      </c>
    </row>
    <row r="779" spans="1:10" x14ac:dyDescent="0.25">
      <c r="A779" s="18" t="s">
        <v>8219</v>
      </c>
      <c r="B779" s="16">
        <v>49</v>
      </c>
      <c r="I779" s="19" t="s">
        <v>8221</v>
      </c>
      <c r="J779" s="16">
        <v>140</v>
      </c>
    </row>
    <row r="780" spans="1:10" x14ac:dyDescent="0.25">
      <c r="A780" s="18" t="s">
        <v>8219</v>
      </c>
      <c r="B780" s="16">
        <v>56</v>
      </c>
      <c r="I780" s="19" t="s">
        <v>8221</v>
      </c>
      <c r="J780" s="16">
        <v>0</v>
      </c>
    </row>
    <row r="781" spans="1:10" x14ac:dyDescent="0.25">
      <c r="A781" s="18" t="s">
        <v>8219</v>
      </c>
      <c r="B781" s="16">
        <v>25</v>
      </c>
      <c r="I781" s="19" t="s">
        <v>8221</v>
      </c>
      <c r="J781" s="16">
        <v>6</v>
      </c>
    </row>
    <row r="782" spans="1:10" x14ac:dyDescent="0.25">
      <c r="A782" s="18" t="s">
        <v>8219</v>
      </c>
      <c r="B782" s="16">
        <v>52</v>
      </c>
      <c r="I782" s="19" t="s">
        <v>8221</v>
      </c>
      <c r="J782" s="16">
        <v>100</v>
      </c>
    </row>
    <row r="783" spans="1:10" x14ac:dyDescent="0.25">
      <c r="A783" s="18" t="s">
        <v>8219</v>
      </c>
      <c r="B783" s="16">
        <v>34</v>
      </c>
      <c r="I783" s="19" t="s">
        <v>8221</v>
      </c>
      <c r="J783" s="16">
        <v>0</v>
      </c>
    </row>
    <row r="784" spans="1:10" x14ac:dyDescent="0.25">
      <c r="A784" s="18" t="s">
        <v>8219</v>
      </c>
      <c r="B784" s="16">
        <v>67</v>
      </c>
      <c r="I784" s="19" t="s">
        <v>8221</v>
      </c>
      <c r="J784" s="16">
        <v>4</v>
      </c>
    </row>
    <row r="785" spans="1:10" x14ac:dyDescent="0.25">
      <c r="A785" s="18" t="s">
        <v>8219</v>
      </c>
      <c r="B785" s="16">
        <v>70</v>
      </c>
      <c r="I785" s="19" t="s">
        <v>8221</v>
      </c>
      <c r="J785" s="16">
        <v>8</v>
      </c>
    </row>
    <row r="786" spans="1:10" x14ac:dyDescent="0.25">
      <c r="A786" s="18" t="s">
        <v>8219</v>
      </c>
      <c r="B786" s="16">
        <v>89</v>
      </c>
      <c r="I786" s="19" t="s">
        <v>8221</v>
      </c>
      <c r="J786" s="16">
        <v>0</v>
      </c>
    </row>
    <row r="787" spans="1:10" x14ac:dyDescent="0.25">
      <c r="A787" s="18" t="s">
        <v>8219</v>
      </c>
      <c r="B787" s="16">
        <v>107</v>
      </c>
      <c r="I787" s="19" t="s">
        <v>8221</v>
      </c>
      <c r="J787" s="16">
        <v>16</v>
      </c>
    </row>
    <row r="788" spans="1:10" x14ac:dyDescent="0.25">
      <c r="A788" s="18" t="s">
        <v>8219</v>
      </c>
      <c r="B788" s="16">
        <v>159</v>
      </c>
      <c r="I788" s="19" t="s">
        <v>8221</v>
      </c>
      <c r="J788" s="16">
        <v>2</v>
      </c>
    </row>
    <row r="789" spans="1:10" x14ac:dyDescent="0.25">
      <c r="A789" s="18" t="s">
        <v>8219</v>
      </c>
      <c r="B789" s="16">
        <v>181</v>
      </c>
      <c r="I789" s="19" t="s">
        <v>8221</v>
      </c>
      <c r="J789" s="16">
        <v>48</v>
      </c>
    </row>
    <row r="790" spans="1:10" x14ac:dyDescent="0.25">
      <c r="A790" s="18" t="s">
        <v>8219</v>
      </c>
      <c r="B790" s="16">
        <v>131</v>
      </c>
      <c r="I790" s="19" t="s">
        <v>8221</v>
      </c>
      <c r="J790" s="16">
        <v>2</v>
      </c>
    </row>
    <row r="791" spans="1:10" x14ac:dyDescent="0.25">
      <c r="A791" s="18" t="s">
        <v>8219</v>
      </c>
      <c r="B791" s="16">
        <v>125</v>
      </c>
      <c r="I791" s="19" t="s">
        <v>8221</v>
      </c>
      <c r="J791" s="16">
        <v>2</v>
      </c>
    </row>
    <row r="792" spans="1:10" x14ac:dyDescent="0.25">
      <c r="A792" s="18" t="s">
        <v>8219</v>
      </c>
      <c r="B792" s="16">
        <v>61</v>
      </c>
      <c r="I792" s="19" t="s">
        <v>8221</v>
      </c>
      <c r="J792" s="16">
        <v>1</v>
      </c>
    </row>
    <row r="793" spans="1:10" x14ac:dyDescent="0.25">
      <c r="A793" s="18" t="s">
        <v>8219</v>
      </c>
      <c r="B793" s="16">
        <v>90</v>
      </c>
      <c r="I793" s="19" t="s">
        <v>8221</v>
      </c>
      <c r="J793" s="16">
        <v>17</v>
      </c>
    </row>
    <row r="794" spans="1:10" x14ac:dyDescent="0.25">
      <c r="A794" s="18" t="s">
        <v>8219</v>
      </c>
      <c r="B794" s="16">
        <v>35</v>
      </c>
      <c r="I794" s="19" t="s">
        <v>8221</v>
      </c>
      <c r="J794" s="16">
        <v>0</v>
      </c>
    </row>
    <row r="795" spans="1:10" x14ac:dyDescent="0.25">
      <c r="A795" s="18" t="s">
        <v>8219</v>
      </c>
      <c r="B795" s="16">
        <v>90</v>
      </c>
      <c r="I795" s="19" t="s">
        <v>8221</v>
      </c>
      <c r="J795" s="16">
        <v>11</v>
      </c>
    </row>
    <row r="796" spans="1:10" x14ac:dyDescent="0.25">
      <c r="A796" s="18" t="s">
        <v>8219</v>
      </c>
      <c r="B796" s="16">
        <v>4</v>
      </c>
      <c r="I796" s="19" t="s">
        <v>8221</v>
      </c>
      <c r="J796" s="16">
        <v>95</v>
      </c>
    </row>
    <row r="797" spans="1:10" x14ac:dyDescent="0.25">
      <c r="A797" s="18" t="s">
        <v>8219</v>
      </c>
      <c r="B797" s="16">
        <v>120</v>
      </c>
      <c r="I797" s="19" t="s">
        <v>8221</v>
      </c>
      <c r="J797" s="16">
        <v>13</v>
      </c>
    </row>
    <row r="798" spans="1:10" x14ac:dyDescent="0.25">
      <c r="A798" s="18" t="s">
        <v>8219</v>
      </c>
      <c r="B798" s="16">
        <v>14</v>
      </c>
      <c r="I798" s="19" t="s">
        <v>8221</v>
      </c>
      <c r="J798" s="16">
        <v>2</v>
      </c>
    </row>
    <row r="799" spans="1:10" x14ac:dyDescent="0.25">
      <c r="A799" s="18" t="s">
        <v>8219</v>
      </c>
      <c r="B799" s="16">
        <v>27</v>
      </c>
      <c r="I799" s="19" t="s">
        <v>8221</v>
      </c>
      <c r="J799" s="16">
        <v>2</v>
      </c>
    </row>
    <row r="800" spans="1:10" x14ac:dyDescent="0.25">
      <c r="A800" s="18" t="s">
        <v>8219</v>
      </c>
      <c r="B800" s="16">
        <v>49</v>
      </c>
      <c r="I800" s="19" t="s">
        <v>8221</v>
      </c>
      <c r="J800" s="16">
        <v>3</v>
      </c>
    </row>
    <row r="801" spans="1:10" x14ac:dyDescent="0.25">
      <c r="A801" s="18" t="s">
        <v>8219</v>
      </c>
      <c r="B801" s="16">
        <v>102</v>
      </c>
      <c r="I801" s="19" t="s">
        <v>8221</v>
      </c>
      <c r="J801" s="16">
        <v>0</v>
      </c>
    </row>
    <row r="802" spans="1:10" x14ac:dyDescent="0.25">
      <c r="A802" s="18" t="s">
        <v>8219</v>
      </c>
      <c r="B802" s="16">
        <v>3</v>
      </c>
      <c r="I802" s="19" t="s">
        <v>8221</v>
      </c>
      <c r="J802" s="16">
        <v>0</v>
      </c>
    </row>
    <row r="803" spans="1:10" x14ac:dyDescent="0.25">
      <c r="A803" s="18" t="s">
        <v>8219</v>
      </c>
      <c r="B803" s="16">
        <v>25</v>
      </c>
      <c r="I803" s="19" t="s">
        <v>8221</v>
      </c>
      <c r="J803" s="16">
        <v>0</v>
      </c>
    </row>
    <row r="804" spans="1:10" x14ac:dyDescent="0.25">
      <c r="A804" s="18" t="s">
        <v>8219</v>
      </c>
      <c r="B804" s="16">
        <v>118</v>
      </c>
      <c r="I804" s="19" t="s">
        <v>8221</v>
      </c>
      <c r="J804" s="16">
        <v>2</v>
      </c>
    </row>
    <row r="805" spans="1:10" x14ac:dyDescent="0.25">
      <c r="A805" s="18" t="s">
        <v>8219</v>
      </c>
      <c r="B805" s="16">
        <v>57</v>
      </c>
      <c r="I805" s="19" t="s">
        <v>8221</v>
      </c>
      <c r="J805" s="16">
        <v>24</v>
      </c>
    </row>
    <row r="806" spans="1:10" x14ac:dyDescent="0.25">
      <c r="A806" s="18" t="s">
        <v>8219</v>
      </c>
      <c r="B806" s="16">
        <v>11</v>
      </c>
      <c r="I806" s="19" t="s">
        <v>8221</v>
      </c>
      <c r="J806" s="16">
        <v>25</v>
      </c>
    </row>
    <row r="807" spans="1:10" x14ac:dyDescent="0.25">
      <c r="A807" s="18" t="s">
        <v>8219</v>
      </c>
      <c r="B807" s="16">
        <v>33</v>
      </c>
      <c r="I807" s="19" t="s">
        <v>8221</v>
      </c>
      <c r="J807" s="16">
        <v>3</v>
      </c>
    </row>
    <row r="808" spans="1:10" x14ac:dyDescent="0.25">
      <c r="A808" s="18" t="s">
        <v>8219</v>
      </c>
      <c r="B808" s="16">
        <v>40</v>
      </c>
      <c r="I808" s="19" t="s">
        <v>8221</v>
      </c>
      <c r="J808" s="16">
        <v>41</v>
      </c>
    </row>
    <row r="809" spans="1:10" x14ac:dyDescent="0.25">
      <c r="A809" s="18" t="s">
        <v>8219</v>
      </c>
      <c r="B809" s="16">
        <v>50</v>
      </c>
      <c r="I809" s="19" t="s">
        <v>8221</v>
      </c>
      <c r="J809" s="16">
        <v>2</v>
      </c>
    </row>
    <row r="810" spans="1:10" x14ac:dyDescent="0.25">
      <c r="A810" s="18" t="s">
        <v>8219</v>
      </c>
      <c r="B810" s="16">
        <v>38</v>
      </c>
      <c r="I810" s="19" t="s">
        <v>8221</v>
      </c>
      <c r="J810" s="16">
        <v>4</v>
      </c>
    </row>
    <row r="811" spans="1:10" x14ac:dyDescent="0.25">
      <c r="A811" s="18" t="s">
        <v>8219</v>
      </c>
      <c r="B811" s="16">
        <v>96</v>
      </c>
      <c r="I811" s="19" t="s">
        <v>8221</v>
      </c>
      <c r="J811" s="16">
        <v>99</v>
      </c>
    </row>
    <row r="812" spans="1:10" x14ac:dyDescent="0.25">
      <c r="A812" s="18" t="s">
        <v>8219</v>
      </c>
      <c r="B812" s="16">
        <v>48</v>
      </c>
      <c r="I812" s="19" t="s">
        <v>8221</v>
      </c>
      <c r="J812" s="16">
        <v>4</v>
      </c>
    </row>
    <row r="813" spans="1:10" x14ac:dyDescent="0.25">
      <c r="A813" s="18" t="s">
        <v>8219</v>
      </c>
      <c r="B813" s="16">
        <v>33</v>
      </c>
      <c r="I813" s="19" t="s">
        <v>8221</v>
      </c>
      <c r="J813" s="16">
        <v>4</v>
      </c>
    </row>
    <row r="814" spans="1:10" x14ac:dyDescent="0.25">
      <c r="A814" s="18" t="s">
        <v>8219</v>
      </c>
      <c r="B814" s="16">
        <v>226</v>
      </c>
      <c r="I814" s="19" t="s">
        <v>8221</v>
      </c>
      <c r="J814" s="16">
        <v>38</v>
      </c>
    </row>
    <row r="815" spans="1:10" x14ac:dyDescent="0.25">
      <c r="A815" s="18" t="s">
        <v>8219</v>
      </c>
      <c r="B815" s="16">
        <v>14</v>
      </c>
      <c r="I815" s="19" t="s">
        <v>8221</v>
      </c>
      <c r="J815" s="16">
        <v>285</v>
      </c>
    </row>
    <row r="816" spans="1:10" x14ac:dyDescent="0.25">
      <c r="A816" s="18" t="s">
        <v>8219</v>
      </c>
      <c r="B816" s="16">
        <v>20</v>
      </c>
      <c r="I816" s="19" t="s">
        <v>8221</v>
      </c>
      <c r="J816" s="16">
        <v>1</v>
      </c>
    </row>
    <row r="817" spans="1:10" x14ac:dyDescent="0.25">
      <c r="A817" s="18" t="s">
        <v>8219</v>
      </c>
      <c r="B817" s="16">
        <v>25</v>
      </c>
      <c r="I817" s="19" t="s">
        <v>8221</v>
      </c>
      <c r="J817" s="16">
        <v>42</v>
      </c>
    </row>
    <row r="818" spans="1:10" x14ac:dyDescent="0.25">
      <c r="A818" s="18" t="s">
        <v>8219</v>
      </c>
      <c r="B818" s="16">
        <v>90</v>
      </c>
      <c r="I818" s="19" t="s">
        <v>8221</v>
      </c>
      <c r="J818" s="16">
        <v>26</v>
      </c>
    </row>
    <row r="819" spans="1:10" x14ac:dyDescent="0.25">
      <c r="A819" s="18" t="s">
        <v>8219</v>
      </c>
      <c r="B819" s="16">
        <v>11</v>
      </c>
      <c r="I819" s="19" t="s">
        <v>8221</v>
      </c>
      <c r="J819" s="16">
        <v>2</v>
      </c>
    </row>
    <row r="820" spans="1:10" x14ac:dyDescent="0.25">
      <c r="A820" s="18" t="s">
        <v>8219</v>
      </c>
      <c r="B820" s="16">
        <v>55</v>
      </c>
      <c r="I820" s="19" t="s">
        <v>8221</v>
      </c>
      <c r="J820" s="16">
        <v>4</v>
      </c>
    </row>
    <row r="821" spans="1:10" x14ac:dyDescent="0.25">
      <c r="A821" s="18" t="s">
        <v>8219</v>
      </c>
      <c r="B821" s="16">
        <v>30</v>
      </c>
      <c r="I821" s="19" t="s">
        <v>8221</v>
      </c>
      <c r="J821" s="16">
        <v>6</v>
      </c>
    </row>
    <row r="822" spans="1:10" x14ac:dyDescent="0.25">
      <c r="A822" s="18" t="s">
        <v>8219</v>
      </c>
      <c r="B822" s="16">
        <v>28</v>
      </c>
      <c r="I822" s="19" t="s">
        <v>8221</v>
      </c>
      <c r="J822" s="16">
        <v>70</v>
      </c>
    </row>
    <row r="823" spans="1:10" x14ac:dyDescent="0.25">
      <c r="A823" s="18" t="s">
        <v>8219</v>
      </c>
      <c r="B823" s="16">
        <v>45</v>
      </c>
      <c r="I823" s="19" t="s">
        <v>8221</v>
      </c>
      <c r="J823" s="16">
        <v>9</v>
      </c>
    </row>
    <row r="824" spans="1:10" x14ac:dyDescent="0.25">
      <c r="A824" s="18" t="s">
        <v>8219</v>
      </c>
      <c r="B824" s="16">
        <v>13</v>
      </c>
      <c r="I824" s="19" t="s">
        <v>8221</v>
      </c>
      <c r="J824" s="16">
        <v>8</v>
      </c>
    </row>
    <row r="825" spans="1:10" x14ac:dyDescent="0.25">
      <c r="A825" s="18" t="s">
        <v>8219</v>
      </c>
      <c r="B825" s="16">
        <v>40</v>
      </c>
      <c r="I825" s="19" t="s">
        <v>8221</v>
      </c>
      <c r="J825" s="16">
        <v>105</v>
      </c>
    </row>
    <row r="826" spans="1:10" x14ac:dyDescent="0.25">
      <c r="A826" s="18" t="s">
        <v>8219</v>
      </c>
      <c r="B826" s="16">
        <v>21</v>
      </c>
      <c r="I826" s="19" t="s">
        <v>8221</v>
      </c>
      <c r="J826" s="16">
        <v>12</v>
      </c>
    </row>
    <row r="827" spans="1:10" x14ac:dyDescent="0.25">
      <c r="A827" s="18" t="s">
        <v>8219</v>
      </c>
      <c r="B827" s="16">
        <v>134</v>
      </c>
      <c r="I827" s="19" t="s">
        <v>8221</v>
      </c>
      <c r="J827" s="16">
        <v>0</v>
      </c>
    </row>
    <row r="828" spans="1:10" x14ac:dyDescent="0.25">
      <c r="A828" s="18" t="s">
        <v>8219</v>
      </c>
      <c r="B828" s="16">
        <v>20</v>
      </c>
      <c r="I828" s="19" t="s">
        <v>8221</v>
      </c>
      <c r="J828" s="16">
        <v>16</v>
      </c>
    </row>
    <row r="829" spans="1:10" x14ac:dyDescent="0.25">
      <c r="A829" s="18" t="s">
        <v>8219</v>
      </c>
      <c r="B829" s="16">
        <v>19</v>
      </c>
      <c r="I829" s="19" t="s">
        <v>8221</v>
      </c>
      <c r="J829" s="16">
        <v>7</v>
      </c>
    </row>
    <row r="830" spans="1:10" x14ac:dyDescent="0.25">
      <c r="A830" s="18" t="s">
        <v>8219</v>
      </c>
      <c r="B830" s="16">
        <v>209</v>
      </c>
      <c r="I830" s="19" t="s">
        <v>8221</v>
      </c>
      <c r="J830" s="16">
        <v>4</v>
      </c>
    </row>
    <row r="831" spans="1:10" x14ac:dyDescent="0.25">
      <c r="A831" s="18" t="s">
        <v>8219</v>
      </c>
      <c r="B831" s="16">
        <v>38</v>
      </c>
      <c r="I831" s="19" t="s">
        <v>8221</v>
      </c>
      <c r="J831" s="16">
        <v>1</v>
      </c>
    </row>
    <row r="832" spans="1:10" x14ac:dyDescent="0.25">
      <c r="A832" s="18" t="s">
        <v>8219</v>
      </c>
      <c r="B832" s="16">
        <v>24</v>
      </c>
      <c r="I832" s="19" t="s">
        <v>8221</v>
      </c>
      <c r="J832" s="16">
        <v>28</v>
      </c>
    </row>
    <row r="833" spans="1:10" x14ac:dyDescent="0.25">
      <c r="A833" s="18" t="s">
        <v>8219</v>
      </c>
      <c r="B833" s="16">
        <v>8</v>
      </c>
      <c r="I833" s="19" t="s">
        <v>8221</v>
      </c>
      <c r="J833" s="16">
        <v>1</v>
      </c>
    </row>
    <row r="834" spans="1:10" x14ac:dyDescent="0.25">
      <c r="A834" s="18" t="s">
        <v>8219</v>
      </c>
      <c r="B834" s="16">
        <v>179</v>
      </c>
      <c r="I834" s="19" t="s">
        <v>8221</v>
      </c>
      <c r="J834" s="16">
        <v>1</v>
      </c>
    </row>
    <row r="835" spans="1:10" x14ac:dyDescent="0.25">
      <c r="A835" s="18" t="s">
        <v>8219</v>
      </c>
      <c r="B835" s="16">
        <v>26</v>
      </c>
      <c r="I835" s="19" t="s">
        <v>8221</v>
      </c>
      <c r="J835" s="16">
        <v>5</v>
      </c>
    </row>
    <row r="836" spans="1:10" x14ac:dyDescent="0.25">
      <c r="A836" s="18" t="s">
        <v>8219</v>
      </c>
      <c r="B836" s="16">
        <v>131</v>
      </c>
      <c r="I836" s="19" t="s">
        <v>8221</v>
      </c>
      <c r="J836" s="16">
        <v>3</v>
      </c>
    </row>
    <row r="837" spans="1:10" x14ac:dyDescent="0.25">
      <c r="A837" s="18" t="s">
        <v>8219</v>
      </c>
      <c r="B837" s="16">
        <v>14</v>
      </c>
      <c r="I837" s="19" t="s">
        <v>8221</v>
      </c>
      <c r="J837" s="16">
        <v>2</v>
      </c>
    </row>
    <row r="838" spans="1:10" x14ac:dyDescent="0.25">
      <c r="A838" s="18" t="s">
        <v>8219</v>
      </c>
      <c r="B838" s="16">
        <v>174</v>
      </c>
      <c r="I838" s="19" t="s">
        <v>8221</v>
      </c>
      <c r="J838" s="16">
        <v>0</v>
      </c>
    </row>
    <row r="839" spans="1:10" x14ac:dyDescent="0.25">
      <c r="A839" s="18" t="s">
        <v>8219</v>
      </c>
      <c r="B839" s="16">
        <v>191</v>
      </c>
      <c r="I839" s="19" t="s">
        <v>8221</v>
      </c>
      <c r="J839" s="16">
        <v>0</v>
      </c>
    </row>
    <row r="840" spans="1:10" x14ac:dyDescent="0.25">
      <c r="A840" s="18" t="s">
        <v>8219</v>
      </c>
      <c r="B840" s="16">
        <v>38</v>
      </c>
      <c r="I840" s="19" t="s">
        <v>8221</v>
      </c>
      <c r="J840" s="16">
        <v>3</v>
      </c>
    </row>
    <row r="841" spans="1:10" x14ac:dyDescent="0.25">
      <c r="A841" s="18" t="s">
        <v>8219</v>
      </c>
      <c r="B841" s="16">
        <v>22</v>
      </c>
      <c r="I841" s="19" t="s">
        <v>8221</v>
      </c>
      <c r="J841" s="16">
        <v>0</v>
      </c>
    </row>
    <row r="842" spans="1:10" x14ac:dyDescent="0.25">
      <c r="A842" s="18" t="s">
        <v>8219</v>
      </c>
      <c r="B842" s="16">
        <v>149</v>
      </c>
      <c r="I842" s="19" t="s">
        <v>8221</v>
      </c>
      <c r="J842" s="16">
        <v>0</v>
      </c>
    </row>
    <row r="843" spans="1:10" x14ac:dyDescent="0.25">
      <c r="A843" s="18" t="s">
        <v>8219</v>
      </c>
      <c r="B843" s="16">
        <v>56</v>
      </c>
      <c r="I843" s="19" t="s">
        <v>8221</v>
      </c>
      <c r="J843" s="16">
        <v>3</v>
      </c>
    </row>
    <row r="844" spans="1:10" x14ac:dyDescent="0.25">
      <c r="A844" s="18" t="s">
        <v>8219</v>
      </c>
      <c r="B844" s="16">
        <v>19</v>
      </c>
      <c r="I844" s="19" t="s">
        <v>8221</v>
      </c>
      <c r="J844" s="16">
        <v>7</v>
      </c>
    </row>
    <row r="845" spans="1:10" x14ac:dyDescent="0.25">
      <c r="A845" s="18" t="s">
        <v>8219</v>
      </c>
      <c r="B845" s="16">
        <v>70</v>
      </c>
      <c r="I845" s="19" t="s">
        <v>8221</v>
      </c>
      <c r="J845" s="16">
        <v>25</v>
      </c>
    </row>
    <row r="846" spans="1:10" x14ac:dyDescent="0.25">
      <c r="A846" s="18" t="s">
        <v>8219</v>
      </c>
      <c r="B846" s="16">
        <v>81</v>
      </c>
      <c r="I846" s="19" t="s">
        <v>8221</v>
      </c>
      <c r="J846" s="16">
        <v>10</v>
      </c>
    </row>
    <row r="847" spans="1:10" x14ac:dyDescent="0.25">
      <c r="A847" s="18" t="s">
        <v>8219</v>
      </c>
      <c r="B847" s="16">
        <v>32</v>
      </c>
      <c r="I847" s="19" t="s">
        <v>8221</v>
      </c>
      <c r="J847" s="16">
        <v>3</v>
      </c>
    </row>
    <row r="848" spans="1:10" x14ac:dyDescent="0.25">
      <c r="A848" s="18" t="s">
        <v>8219</v>
      </c>
      <c r="B848" s="16">
        <v>26</v>
      </c>
      <c r="I848" s="19" t="s">
        <v>8221</v>
      </c>
      <c r="J848" s="16">
        <v>5</v>
      </c>
    </row>
    <row r="849" spans="1:10" x14ac:dyDescent="0.25">
      <c r="A849" s="18" t="s">
        <v>8219</v>
      </c>
      <c r="B849" s="16">
        <v>105</v>
      </c>
      <c r="I849" s="19" t="s">
        <v>8221</v>
      </c>
      <c r="J849" s="16">
        <v>5</v>
      </c>
    </row>
    <row r="850" spans="1:10" x14ac:dyDescent="0.25">
      <c r="A850" s="18" t="s">
        <v>8219</v>
      </c>
      <c r="B850" s="16">
        <v>29</v>
      </c>
      <c r="I850" s="19" t="s">
        <v>8221</v>
      </c>
      <c r="J850" s="16">
        <v>27</v>
      </c>
    </row>
    <row r="851" spans="1:10" x14ac:dyDescent="0.25">
      <c r="A851" s="18" t="s">
        <v>8219</v>
      </c>
      <c r="B851" s="16">
        <v>8</v>
      </c>
      <c r="I851" s="19" t="s">
        <v>8221</v>
      </c>
      <c r="J851" s="16">
        <v>2</v>
      </c>
    </row>
    <row r="852" spans="1:10" x14ac:dyDescent="0.25">
      <c r="A852" s="18" t="s">
        <v>8219</v>
      </c>
      <c r="B852" s="16">
        <v>89</v>
      </c>
      <c r="I852" s="19" t="s">
        <v>8221</v>
      </c>
      <c r="J852" s="16">
        <v>236</v>
      </c>
    </row>
    <row r="853" spans="1:10" x14ac:dyDescent="0.25">
      <c r="A853" s="18" t="s">
        <v>8219</v>
      </c>
      <c r="B853" s="16">
        <v>44</v>
      </c>
      <c r="I853" s="19" t="s">
        <v>8221</v>
      </c>
      <c r="J853" s="16">
        <v>1</v>
      </c>
    </row>
    <row r="854" spans="1:10" x14ac:dyDescent="0.25">
      <c r="A854" s="18" t="s">
        <v>8219</v>
      </c>
      <c r="B854" s="16">
        <v>246</v>
      </c>
      <c r="I854" s="19" t="s">
        <v>8221</v>
      </c>
      <c r="J854" s="16">
        <v>12</v>
      </c>
    </row>
    <row r="855" spans="1:10" x14ac:dyDescent="0.25">
      <c r="A855" s="18" t="s">
        <v>8219</v>
      </c>
      <c r="B855" s="16">
        <v>120</v>
      </c>
      <c r="I855" s="19" t="s">
        <v>8221</v>
      </c>
      <c r="J855" s="16">
        <v>4</v>
      </c>
    </row>
    <row r="856" spans="1:10" x14ac:dyDescent="0.25">
      <c r="A856" s="18" t="s">
        <v>8219</v>
      </c>
      <c r="B856" s="16">
        <v>26</v>
      </c>
      <c r="I856" s="19" t="s">
        <v>8221</v>
      </c>
      <c r="J856" s="16">
        <v>3</v>
      </c>
    </row>
    <row r="857" spans="1:10" x14ac:dyDescent="0.25">
      <c r="A857" s="18" t="s">
        <v>8219</v>
      </c>
      <c r="B857" s="16">
        <v>45</v>
      </c>
      <c r="I857" s="19" t="s">
        <v>8221</v>
      </c>
      <c r="J857" s="16">
        <v>99</v>
      </c>
    </row>
    <row r="858" spans="1:10" x14ac:dyDescent="0.25">
      <c r="A858" s="18" t="s">
        <v>8219</v>
      </c>
      <c r="B858" s="16">
        <v>20</v>
      </c>
      <c r="I858" s="19" t="s">
        <v>8221</v>
      </c>
      <c r="J858" s="16">
        <v>3</v>
      </c>
    </row>
    <row r="859" spans="1:10" x14ac:dyDescent="0.25">
      <c r="A859" s="18" t="s">
        <v>8219</v>
      </c>
      <c r="B859" s="16">
        <v>47</v>
      </c>
      <c r="I859" s="19" t="s">
        <v>8221</v>
      </c>
      <c r="J859" s="16">
        <v>3</v>
      </c>
    </row>
    <row r="860" spans="1:10" x14ac:dyDescent="0.25">
      <c r="A860" s="18" t="s">
        <v>8219</v>
      </c>
      <c r="B860" s="16">
        <v>13</v>
      </c>
      <c r="I860" s="19" t="s">
        <v>8221</v>
      </c>
      <c r="J860" s="16">
        <v>22</v>
      </c>
    </row>
    <row r="861" spans="1:10" x14ac:dyDescent="0.25">
      <c r="A861" s="18" t="s">
        <v>8219</v>
      </c>
      <c r="B861" s="16">
        <v>183</v>
      </c>
      <c r="I861" s="19" t="s">
        <v>8221</v>
      </c>
      <c r="J861" s="16">
        <v>4</v>
      </c>
    </row>
    <row r="862" spans="1:10" x14ac:dyDescent="0.25">
      <c r="A862" s="18" t="s">
        <v>8219</v>
      </c>
      <c r="B862" s="16">
        <v>21</v>
      </c>
      <c r="I862" s="19" t="s">
        <v>8221</v>
      </c>
      <c r="J862" s="16">
        <v>534</v>
      </c>
    </row>
    <row r="863" spans="1:10" x14ac:dyDescent="0.25">
      <c r="A863" s="18" t="s">
        <v>8219</v>
      </c>
      <c r="B863" s="16">
        <v>42</v>
      </c>
      <c r="I863" s="19" t="s">
        <v>8221</v>
      </c>
      <c r="J863" s="16">
        <v>12</v>
      </c>
    </row>
    <row r="864" spans="1:10" x14ac:dyDescent="0.25">
      <c r="A864" s="18" t="s">
        <v>8219</v>
      </c>
      <c r="B864" s="16">
        <v>54</v>
      </c>
      <c r="I864" s="19" t="s">
        <v>8221</v>
      </c>
      <c r="J864" s="16">
        <v>56</v>
      </c>
    </row>
    <row r="865" spans="1:10" x14ac:dyDescent="0.25">
      <c r="A865" s="18" t="s">
        <v>8219</v>
      </c>
      <c r="B865" s="16">
        <v>38</v>
      </c>
      <c r="I865" s="19" t="s">
        <v>8221</v>
      </c>
      <c r="J865" s="16">
        <v>11</v>
      </c>
    </row>
    <row r="866" spans="1:10" x14ac:dyDescent="0.25">
      <c r="A866" s="18" t="s">
        <v>8219</v>
      </c>
      <c r="B866" s="16">
        <v>64</v>
      </c>
      <c r="I866" s="19" t="s">
        <v>8221</v>
      </c>
      <c r="J866" s="16">
        <v>0</v>
      </c>
    </row>
    <row r="867" spans="1:10" x14ac:dyDescent="0.25">
      <c r="A867" s="18" t="s">
        <v>8219</v>
      </c>
      <c r="B867" s="16">
        <v>13</v>
      </c>
      <c r="I867" s="19" t="s">
        <v>8221</v>
      </c>
      <c r="J867" s="16">
        <v>12</v>
      </c>
    </row>
    <row r="868" spans="1:10" x14ac:dyDescent="0.25">
      <c r="A868" s="18" t="s">
        <v>8219</v>
      </c>
      <c r="B868" s="16">
        <v>33</v>
      </c>
      <c r="I868" s="19" t="s">
        <v>8221</v>
      </c>
      <c r="J868" s="16">
        <v>5</v>
      </c>
    </row>
    <row r="869" spans="1:10" x14ac:dyDescent="0.25">
      <c r="A869" s="18" t="s">
        <v>8219</v>
      </c>
      <c r="B869" s="16">
        <v>52</v>
      </c>
      <c r="I869" s="19" t="s">
        <v>8221</v>
      </c>
      <c r="J869" s="16">
        <v>24</v>
      </c>
    </row>
    <row r="870" spans="1:10" x14ac:dyDescent="0.25">
      <c r="A870" s="18" t="s">
        <v>8219</v>
      </c>
      <c r="B870" s="16">
        <v>107</v>
      </c>
      <c r="I870" s="19" t="s">
        <v>8221</v>
      </c>
      <c r="J870" s="16">
        <v>89</v>
      </c>
    </row>
    <row r="871" spans="1:10" x14ac:dyDescent="0.25">
      <c r="A871" s="18" t="s">
        <v>8219</v>
      </c>
      <c r="B871" s="16">
        <v>11</v>
      </c>
      <c r="I871" s="19" t="s">
        <v>8221</v>
      </c>
      <c r="J871" s="16">
        <v>1</v>
      </c>
    </row>
    <row r="872" spans="1:10" x14ac:dyDescent="0.25">
      <c r="A872" s="18" t="s">
        <v>8219</v>
      </c>
      <c r="B872" s="16">
        <v>34</v>
      </c>
      <c r="I872" s="19" t="s">
        <v>8221</v>
      </c>
      <c r="J872" s="16">
        <v>55</v>
      </c>
    </row>
    <row r="873" spans="1:10" x14ac:dyDescent="0.25">
      <c r="A873" s="18" t="s">
        <v>8219</v>
      </c>
      <c r="B873" s="16">
        <v>75</v>
      </c>
      <c r="I873" s="19" t="s">
        <v>8221</v>
      </c>
      <c r="J873" s="16">
        <v>2</v>
      </c>
    </row>
    <row r="874" spans="1:10" x14ac:dyDescent="0.25">
      <c r="A874" s="18" t="s">
        <v>8219</v>
      </c>
      <c r="B874" s="16">
        <v>26</v>
      </c>
      <c r="I874" s="19" t="s">
        <v>8221</v>
      </c>
      <c r="J874" s="16">
        <v>0</v>
      </c>
    </row>
    <row r="875" spans="1:10" x14ac:dyDescent="0.25">
      <c r="A875" s="18" t="s">
        <v>8219</v>
      </c>
      <c r="B875" s="16">
        <v>50</v>
      </c>
      <c r="I875" s="19" t="s">
        <v>8221</v>
      </c>
      <c r="J875" s="16">
        <v>4</v>
      </c>
    </row>
    <row r="876" spans="1:10" x14ac:dyDescent="0.25">
      <c r="A876" s="18" t="s">
        <v>8219</v>
      </c>
      <c r="B876" s="16">
        <v>80</v>
      </c>
      <c r="I876" s="19" t="s">
        <v>8221</v>
      </c>
      <c r="J876" s="16">
        <v>6</v>
      </c>
    </row>
    <row r="877" spans="1:10" x14ac:dyDescent="0.25">
      <c r="A877" s="18" t="s">
        <v>8219</v>
      </c>
      <c r="B877" s="16">
        <v>110</v>
      </c>
      <c r="I877" s="19" t="s">
        <v>8221</v>
      </c>
      <c r="J877" s="16">
        <v>4</v>
      </c>
    </row>
    <row r="878" spans="1:10" x14ac:dyDescent="0.25">
      <c r="A878" s="18" t="s">
        <v>8219</v>
      </c>
      <c r="B878" s="16">
        <v>77</v>
      </c>
      <c r="I878" s="19" t="s">
        <v>8221</v>
      </c>
      <c r="J878" s="16">
        <v>4</v>
      </c>
    </row>
    <row r="879" spans="1:10" x14ac:dyDescent="0.25">
      <c r="A879" s="18" t="s">
        <v>8219</v>
      </c>
      <c r="B879" s="16">
        <v>50</v>
      </c>
      <c r="I879" s="19" t="s">
        <v>8221</v>
      </c>
      <c r="J879" s="16">
        <v>2</v>
      </c>
    </row>
    <row r="880" spans="1:10" x14ac:dyDescent="0.25">
      <c r="A880" s="18" t="s">
        <v>8219</v>
      </c>
      <c r="B880" s="16">
        <v>145</v>
      </c>
      <c r="I880" s="19" t="s">
        <v>8221</v>
      </c>
      <c r="J880" s="16">
        <v>5</v>
      </c>
    </row>
    <row r="881" spans="1:10" x14ac:dyDescent="0.25">
      <c r="A881" s="18" t="s">
        <v>8219</v>
      </c>
      <c r="B881" s="16">
        <v>29</v>
      </c>
      <c r="I881" s="19" t="s">
        <v>8221</v>
      </c>
      <c r="J881" s="16">
        <v>83</v>
      </c>
    </row>
    <row r="882" spans="1:10" x14ac:dyDescent="0.25">
      <c r="A882" s="18" t="s">
        <v>8219</v>
      </c>
      <c r="B882" s="16">
        <v>114</v>
      </c>
      <c r="I882" s="19" t="s">
        <v>8221</v>
      </c>
      <c r="J882" s="16">
        <v>57</v>
      </c>
    </row>
    <row r="883" spans="1:10" x14ac:dyDescent="0.25">
      <c r="A883" s="18" t="s">
        <v>8219</v>
      </c>
      <c r="B883" s="16">
        <v>96</v>
      </c>
      <c r="I883" s="19" t="s">
        <v>8221</v>
      </c>
      <c r="J883" s="16">
        <v>311</v>
      </c>
    </row>
    <row r="884" spans="1:10" x14ac:dyDescent="0.25">
      <c r="A884" s="18" t="s">
        <v>8219</v>
      </c>
      <c r="B884" s="16">
        <v>31</v>
      </c>
      <c r="I884" s="19" t="s">
        <v>8221</v>
      </c>
      <c r="J884" s="16">
        <v>2</v>
      </c>
    </row>
    <row r="885" spans="1:10" x14ac:dyDescent="0.25">
      <c r="A885" s="18" t="s">
        <v>8219</v>
      </c>
      <c r="B885" s="16">
        <v>4883</v>
      </c>
      <c r="I885" s="19" t="s">
        <v>8221</v>
      </c>
      <c r="J885" s="16">
        <v>16</v>
      </c>
    </row>
    <row r="886" spans="1:10" x14ac:dyDescent="0.25">
      <c r="A886" s="18" t="s">
        <v>8219</v>
      </c>
      <c r="B886" s="16">
        <v>95</v>
      </c>
      <c r="I886" s="19" t="s">
        <v>8221</v>
      </c>
      <c r="J886" s="16">
        <v>9</v>
      </c>
    </row>
    <row r="887" spans="1:10" x14ac:dyDescent="0.25">
      <c r="A887" s="18" t="s">
        <v>8219</v>
      </c>
      <c r="B887" s="16">
        <v>2478</v>
      </c>
      <c r="I887" s="19" t="s">
        <v>8221</v>
      </c>
      <c r="J887" s="16">
        <v>1</v>
      </c>
    </row>
    <row r="888" spans="1:10" x14ac:dyDescent="0.25">
      <c r="A888" s="18" t="s">
        <v>8219</v>
      </c>
      <c r="B888" s="16">
        <v>1789</v>
      </c>
      <c r="I888" s="19" t="s">
        <v>8221</v>
      </c>
      <c r="J888" s="16">
        <v>12</v>
      </c>
    </row>
    <row r="889" spans="1:10" x14ac:dyDescent="0.25">
      <c r="A889" s="18" t="s">
        <v>8219</v>
      </c>
      <c r="B889" s="16">
        <v>680</v>
      </c>
      <c r="I889" s="19" t="s">
        <v>8221</v>
      </c>
      <c r="J889" s="16">
        <v>0</v>
      </c>
    </row>
    <row r="890" spans="1:10" x14ac:dyDescent="0.25">
      <c r="A890" s="18" t="s">
        <v>8219</v>
      </c>
      <c r="B890" s="16">
        <v>70</v>
      </c>
      <c r="I890" s="19" t="s">
        <v>8221</v>
      </c>
      <c r="J890" s="16">
        <v>20</v>
      </c>
    </row>
    <row r="891" spans="1:10" x14ac:dyDescent="0.25">
      <c r="A891" s="18" t="s">
        <v>8219</v>
      </c>
      <c r="B891" s="16">
        <v>23</v>
      </c>
      <c r="I891" s="19" t="s">
        <v>8221</v>
      </c>
      <c r="J891" s="16">
        <v>16</v>
      </c>
    </row>
    <row r="892" spans="1:10" x14ac:dyDescent="0.25">
      <c r="A892" s="18" t="s">
        <v>8219</v>
      </c>
      <c r="B892" s="16">
        <v>4245</v>
      </c>
      <c r="I892" s="19" t="s">
        <v>8221</v>
      </c>
      <c r="J892" s="16">
        <v>33</v>
      </c>
    </row>
    <row r="893" spans="1:10" x14ac:dyDescent="0.25">
      <c r="A893" s="18" t="s">
        <v>8219</v>
      </c>
      <c r="B893" s="16">
        <v>943</v>
      </c>
      <c r="I893" s="19" t="s">
        <v>8221</v>
      </c>
      <c r="J893" s="16">
        <v>2</v>
      </c>
    </row>
    <row r="894" spans="1:10" x14ac:dyDescent="0.25">
      <c r="A894" s="18" t="s">
        <v>8219</v>
      </c>
      <c r="B894" s="16">
        <v>1876</v>
      </c>
      <c r="I894" s="19" t="s">
        <v>8221</v>
      </c>
      <c r="J894" s="16">
        <v>6</v>
      </c>
    </row>
    <row r="895" spans="1:10" x14ac:dyDescent="0.25">
      <c r="A895" s="18" t="s">
        <v>8219</v>
      </c>
      <c r="B895" s="16">
        <v>834</v>
      </c>
      <c r="I895" s="19" t="s">
        <v>8221</v>
      </c>
      <c r="J895" s="16">
        <v>0</v>
      </c>
    </row>
    <row r="896" spans="1:10" x14ac:dyDescent="0.25">
      <c r="A896" s="18" t="s">
        <v>8219</v>
      </c>
      <c r="B896" s="16">
        <v>682</v>
      </c>
      <c r="I896" s="19" t="s">
        <v>8221</v>
      </c>
      <c r="J896" s="16">
        <v>3</v>
      </c>
    </row>
    <row r="897" spans="1:10" x14ac:dyDescent="0.25">
      <c r="A897" s="18" t="s">
        <v>8219</v>
      </c>
      <c r="B897" s="16">
        <v>147</v>
      </c>
      <c r="I897" s="19" t="s">
        <v>8221</v>
      </c>
      <c r="J897" s="16">
        <v>0</v>
      </c>
    </row>
    <row r="898" spans="1:10" x14ac:dyDescent="0.25">
      <c r="A898" s="18" t="s">
        <v>8219</v>
      </c>
      <c r="B898" s="16">
        <v>415</v>
      </c>
      <c r="I898" s="19" t="s">
        <v>8221</v>
      </c>
      <c r="J898" s="16">
        <v>3</v>
      </c>
    </row>
    <row r="899" spans="1:10" x14ac:dyDescent="0.25">
      <c r="A899" s="18" t="s">
        <v>8219</v>
      </c>
      <c r="B899" s="16">
        <v>290</v>
      </c>
      <c r="I899" s="19" t="s">
        <v>8221</v>
      </c>
      <c r="J899" s="16">
        <v>13</v>
      </c>
    </row>
    <row r="900" spans="1:10" x14ac:dyDescent="0.25">
      <c r="A900" s="18" t="s">
        <v>8219</v>
      </c>
      <c r="B900" s="16">
        <v>365</v>
      </c>
      <c r="I900" s="19" t="s">
        <v>8221</v>
      </c>
      <c r="J900" s="16">
        <v>6</v>
      </c>
    </row>
    <row r="901" spans="1:10" x14ac:dyDescent="0.25">
      <c r="A901" s="18" t="s">
        <v>8219</v>
      </c>
      <c r="B901" s="16">
        <v>660</v>
      </c>
      <c r="I901" s="19" t="s">
        <v>8221</v>
      </c>
      <c r="J901" s="16">
        <v>1</v>
      </c>
    </row>
    <row r="902" spans="1:10" x14ac:dyDescent="0.25">
      <c r="A902" s="18" t="s">
        <v>8219</v>
      </c>
      <c r="B902" s="16">
        <v>1356</v>
      </c>
      <c r="I902" s="19" t="s">
        <v>8221</v>
      </c>
      <c r="J902" s="16">
        <v>0</v>
      </c>
    </row>
    <row r="903" spans="1:10" x14ac:dyDescent="0.25">
      <c r="A903" s="18" t="s">
        <v>8219</v>
      </c>
      <c r="B903" s="16">
        <v>424</v>
      </c>
      <c r="I903" s="19" t="s">
        <v>8221</v>
      </c>
      <c r="J903" s="16">
        <v>5</v>
      </c>
    </row>
    <row r="904" spans="1:10" x14ac:dyDescent="0.25">
      <c r="A904" s="18" t="s">
        <v>8219</v>
      </c>
      <c r="B904" s="16">
        <v>33</v>
      </c>
      <c r="I904" s="19" t="s">
        <v>8221</v>
      </c>
      <c r="J904" s="16">
        <v>0</v>
      </c>
    </row>
    <row r="905" spans="1:10" x14ac:dyDescent="0.25">
      <c r="A905" s="18" t="s">
        <v>8219</v>
      </c>
      <c r="B905" s="16">
        <v>1633</v>
      </c>
      <c r="I905" s="19" t="s">
        <v>8221</v>
      </c>
      <c r="J905" s="16">
        <v>36</v>
      </c>
    </row>
    <row r="906" spans="1:10" x14ac:dyDescent="0.25">
      <c r="A906" s="18" t="s">
        <v>8219</v>
      </c>
      <c r="B906" s="16">
        <v>306</v>
      </c>
      <c r="I906" s="19" t="s">
        <v>8221</v>
      </c>
      <c r="J906" s="16">
        <v>1</v>
      </c>
    </row>
    <row r="907" spans="1:10" x14ac:dyDescent="0.25">
      <c r="A907" s="18" t="s">
        <v>8219</v>
      </c>
      <c r="B907" s="16">
        <v>205</v>
      </c>
      <c r="I907" s="19" t="s">
        <v>8221</v>
      </c>
      <c r="J907" s="16">
        <v>1</v>
      </c>
    </row>
    <row r="908" spans="1:10" x14ac:dyDescent="0.25">
      <c r="A908" s="18" t="s">
        <v>8219</v>
      </c>
      <c r="B908" s="16">
        <v>1281</v>
      </c>
      <c r="I908" s="19" t="s">
        <v>8221</v>
      </c>
      <c r="J908" s="16">
        <v>1</v>
      </c>
    </row>
    <row r="909" spans="1:10" x14ac:dyDescent="0.25">
      <c r="A909" s="18" t="s">
        <v>8219</v>
      </c>
      <c r="B909" s="16">
        <v>103</v>
      </c>
      <c r="I909" s="19" t="s">
        <v>8221</v>
      </c>
      <c r="J909" s="16">
        <v>9</v>
      </c>
    </row>
    <row r="910" spans="1:10" x14ac:dyDescent="0.25">
      <c r="A910" s="18" t="s">
        <v>8219</v>
      </c>
      <c r="B910" s="16">
        <v>1513</v>
      </c>
      <c r="I910" s="19" t="s">
        <v>8221</v>
      </c>
      <c r="J910" s="16">
        <v>1</v>
      </c>
    </row>
    <row r="911" spans="1:10" x14ac:dyDescent="0.25">
      <c r="A911" s="18" t="s">
        <v>8219</v>
      </c>
      <c r="B911" s="16">
        <v>405</v>
      </c>
      <c r="I911" s="19" t="s">
        <v>8221</v>
      </c>
      <c r="J911" s="16">
        <v>0</v>
      </c>
    </row>
    <row r="912" spans="1:10" x14ac:dyDescent="0.25">
      <c r="A912" s="18" t="s">
        <v>8219</v>
      </c>
      <c r="B912" s="16">
        <v>510</v>
      </c>
      <c r="I912" s="19" t="s">
        <v>8221</v>
      </c>
      <c r="J912" s="16">
        <v>1</v>
      </c>
    </row>
    <row r="913" spans="1:10" x14ac:dyDescent="0.25">
      <c r="A913" s="18" t="s">
        <v>8219</v>
      </c>
      <c r="B913" s="16">
        <v>1887</v>
      </c>
      <c r="I913" s="19" t="s">
        <v>8221</v>
      </c>
      <c r="J913" s="16">
        <v>1</v>
      </c>
    </row>
    <row r="914" spans="1:10" x14ac:dyDescent="0.25">
      <c r="A914" s="18" t="s">
        <v>8219</v>
      </c>
      <c r="B914" s="16">
        <v>701</v>
      </c>
      <c r="I914" s="19" t="s">
        <v>8221</v>
      </c>
      <c r="J914" s="16">
        <v>4</v>
      </c>
    </row>
    <row r="915" spans="1:10" x14ac:dyDescent="0.25">
      <c r="A915" s="18" t="s">
        <v>8219</v>
      </c>
      <c r="B915" s="16">
        <v>3863</v>
      </c>
      <c r="I915" s="19" t="s">
        <v>8221</v>
      </c>
      <c r="J915" s="16">
        <v>2</v>
      </c>
    </row>
    <row r="916" spans="1:10" x14ac:dyDescent="0.25">
      <c r="A916" s="18" t="s">
        <v>8219</v>
      </c>
      <c r="B916" s="16">
        <v>238</v>
      </c>
      <c r="I916" s="19" t="s">
        <v>8221</v>
      </c>
      <c r="J916" s="16">
        <v>2</v>
      </c>
    </row>
    <row r="917" spans="1:10" x14ac:dyDescent="0.25">
      <c r="A917" s="18" t="s">
        <v>8219</v>
      </c>
      <c r="B917" s="16">
        <v>2051</v>
      </c>
      <c r="I917" s="19" t="s">
        <v>8221</v>
      </c>
      <c r="J917" s="16">
        <v>2</v>
      </c>
    </row>
    <row r="918" spans="1:10" x14ac:dyDescent="0.25">
      <c r="A918" s="18" t="s">
        <v>8219</v>
      </c>
      <c r="B918" s="16">
        <v>402</v>
      </c>
      <c r="I918" s="19" t="s">
        <v>8221</v>
      </c>
      <c r="J918" s="16">
        <v>0</v>
      </c>
    </row>
    <row r="919" spans="1:10" x14ac:dyDescent="0.25">
      <c r="A919" s="18" t="s">
        <v>8219</v>
      </c>
      <c r="B919" s="16">
        <v>253</v>
      </c>
      <c r="I919" s="19" t="s">
        <v>8221</v>
      </c>
      <c r="J919" s="16">
        <v>2</v>
      </c>
    </row>
    <row r="920" spans="1:10" x14ac:dyDescent="0.25">
      <c r="A920" s="18" t="s">
        <v>8219</v>
      </c>
      <c r="B920" s="16">
        <v>473</v>
      </c>
      <c r="I920" s="19" t="s">
        <v>8221</v>
      </c>
      <c r="J920" s="16">
        <v>4</v>
      </c>
    </row>
    <row r="921" spans="1:10" x14ac:dyDescent="0.25">
      <c r="A921" s="18" t="s">
        <v>8219</v>
      </c>
      <c r="B921" s="16">
        <v>821</v>
      </c>
      <c r="I921" s="19" t="s">
        <v>8221</v>
      </c>
      <c r="J921" s="16">
        <v>2</v>
      </c>
    </row>
    <row r="922" spans="1:10" x14ac:dyDescent="0.25">
      <c r="A922" s="18" t="s">
        <v>8219</v>
      </c>
      <c r="B922" s="16">
        <v>388</v>
      </c>
      <c r="I922" s="19" t="s">
        <v>8221</v>
      </c>
      <c r="J922" s="16">
        <v>0</v>
      </c>
    </row>
    <row r="923" spans="1:10" x14ac:dyDescent="0.25">
      <c r="A923" s="18" t="s">
        <v>8219</v>
      </c>
      <c r="B923" s="16">
        <v>813</v>
      </c>
      <c r="I923" s="19" t="s">
        <v>8221</v>
      </c>
      <c r="J923" s="16">
        <v>1</v>
      </c>
    </row>
    <row r="924" spans="1:10" x14ac:dyDescent="0.25">
      <c r="A924" s="18" t="s">
        <v>8219</v>
      </c>
      <c r="B924" s="16">
        <v>1945</v>
      </c>
      <c r="I924" s="19" t="s">
        <v>8221</v>
      </c>
      <c r="J924" s="16">
        <v>0</v>
      </c>
    </row>
    <row r="925" spans="1:10" x14ac:dyDescent="0.25">
      <c r="A925" s="18" t="s">
        <v>8219</v>
      </c>
      <c r="B925" s="16">
        <v>1637</v>
      </c>
      <c r="I925" s="19" t="s">
        <v>8221</v>
      </c>
      <c r="J925" s="16">
        <v>2</v>
      </c>
    </row>
    <row r="926" spans="1:10" x14ac:dyDescent="0.25">
      <c r="A926" s="18" t="s">
        <v>8219</v>
      </c>
      <c r="B926" s="16">
        <v>1375</v>
      </c>
      <c r="I926" s="19" t="s">
        <v>8221</v>
      </c>
      <c r="J926" s="16">
        <v>7</v>
      </c>
    </row>
    <row r="927" spans="1:10" x14ac:dyDescent="0.25">
      <c r="A927" s="18" t="s">
        <v>8219</v>
      </c>
      <c r="B927" s="16">
        <v>17</v>
      </c>
      <c r="I927" s="19" t="s">
        <v>8221</v>
      </c>
      <c r="J927" s="16">
        <v>5</v>
      </c>
    </row>
    <row r="928" spans="1:10" x14ac:dyDescent="0.25">
      <c r="A928" s="18" t="s">
        <v>8219</v>
      </c>
      <c r="B928" s="16">
        <v>354</v>
      </c>
      <c r="I928" s="19" t="s">
        <v>8221</v>
      </c>
      <c r="J928" s="16">
        <v>0</v>
      </c>
    </row>
    <row r="929" spans="1:10" x14ac:dyDescent="0.25">
      <c r="A929" s="18" t="s">
        <v>8219</v>
      </c>
      <c r="B929" s="16">
        <v>191</v>
      </c>
      <c r="I929" s="19" t="s">
        <v>8221</v>
      </c>
      <c r="J929" s="16">
        <v>0</v>
      </c>
    </row>
    <row r="930" spans="1:10" x14ac:dyDescent="0.25">
      <c r="A930" s="18" t="s">
        <v>8219</v>
      </c>
      <c r="B930" s="16">
        <v>303</v>
      </c>
      <c r="I930" s="19" t="s">
        <v>8221</v>
      </c>
      <c r="J930" s="16">
        <v>0</v>
      </c>
    </row>
    <row r="931" spans="1:10" x14ac:dyDescent="0.25">
      <c r="A931" s="18" t="s">
        <v>8219</v>
      </c>
      <c r="B931" s="16">
        <v>137</v>
      </c>
      <c r="I931" s="19" t="s">
        <v>8221</v>
      </c>
      <c r="J931" s="16">
        <v>2</v>
      </c>
    </row>
    <row r="932" spans="1:10" x14ac:dyDescent="0.25">
      <c r="A932" s="18" t="s">
        <v>8219</v>
      </c>
      <c r="B932" s="16">
        <v>41</v>
      </c>
      <c r="I932" s="19" t="s">
        <v>8221</v>
      </c>
      <c r="J932" s="16">
        <v>0</v>
      </c>
    </row>
    <row r="933" spans="1:10" x14ac:dyDescent="0.25">
      <c r="A933" s="18" t="s">
        <v>8219</v>
      </c>
      <c r="B933" s="16">
        <v>398</v>
      </c>
      <c r="I933" s="19" t="s">
        <v>8221</v>
      </c>
      <c r="J933" s="16">
        <v>0</v>
      </c>
    </row>
    <row r="934" spans="1:10" x14ac:dyDescent="0.25">
      <c r="A934" s="18" t="s">
        <v>8219</v>
      </c>
      <c r="B934" s="16">
        <v>1737</v>
      </c>
      <c r="I934" s="19" t="s">
        <v>8221</v>
      </c>
      <c r="J934" s="16">
        <v>28</v>
      </c>
    </row>
    <row r="935" spans="1:10" x14ac:dyDescent="0.25">
      <c r="A935" s="18" t="s">
        <v>8219</v>
      </c>
      <c r="B935" s="16">
        <v>971</v>
      </c>
      <c r="I935" s="19" t="s">
        <v>8221</v>
      </c>
      <c r="J935" s="16">
        <v>2</v>
      </c>
    </row>
    <row r="936" spans="1:10" x14ac:dyDescent="0.25">
      <c r="A936" s="18" t="s">
        <v>8219</v>
      </c>
      <c r="B936" s="16">
        <v>183</v>
      </c>
      <c r="I936" s="19" t="s">
        <v>8221</v>
      </c>
      <c r="J936" s="16">
        <v>0</v>
      </c>
    </row>
    <row r="937" spans="1:10" x14ac:dyDescent="0.25">
      <c r="A937" s="18" t="s">
        <v>8219</v>
      </c>
      <c r="B937" s="16">
        <v>4562</v>
      </c>
      <c r="I937" s="19" t="s">
        <v>8221</v>
      </c>
      <c r="J937" s="16">
        <v>0</v>
      </c>
    </row>
    <row r="938" spans="1:10" x14ac:dyDescent="0.25">
      <c r="A938" s="18" t="s">
        <v>8219</v>
      </c>
      <c r="B938" s="16">
        <v>26457</v>
      </c>
      <c r="I938" s="19" t="s">
        <v>8221</v>
      </c>
      <c r="J938" s="16">
        <v>0</v>
      </c>
    </row>
    <row r="939" spans="1:10" x14ac:dyDescent="0.25">
      <c r="A939" s="18" t="s">
        <v>8219</v>
      </c>
      <c r="B939" s="16">
        <v>162</v>
      </c>
      <c r="I939" s="19" t="s">
        <v>8221</v>
      </c>
      <c r="J939" s="16">
        <v>4</v>
      </c>
    </row>
    <row r="940" spans="1:10" x14ac:dyDescent="0.25">
      <c r="A940" s="18" t="s">
        <v>8219</v>
      </c>
      <c r="B940" s="16">
        <v>479</v>
      </c>
      <c r="I940" s="19" t="s">
        <v>8221</v>
      </c>
      <c r="J940" s="16">
        <v>12</v>
      </c>
    </row>
    <row r="941" spans="1:10" x14ac:dyDescent="0.25">
      <c r="A941" s="18" t="s">
        <v>8219</v>
      </c>
      <c r="B941" s="16">
        <v>426</v>
      </c>
      <c r="I941" s="19" t="s">
        <v>8221</v>
      </c>
      <c r="J941" s="16">
        <v>0</v>
      </c>
    </row>
    <row r="942" spans="1:10" x14ac:dyDescent="0.25">
      <c r="A942" s="18" t="s">
        <v>8219</v>
      </c>
      <c r="B942" s="16">
        <v>450</v>
      </c>
      <c r="I942" s="19" t="s">
        <v>8221</v>
      </c>
      <c r="J942" s="16">
        <v>33</v>
      </c>
    </row>
    <row r="943" spans="1:10" x14ac:dyDescent="0.25">
      <c r="A943" s="18" t="s">
        <v>8219</v>
      </c>
      <c r="B943" s="16">
        <v>1780</v>
      </c>
      <c r="I943" s="19" t="s">
        <v>8221</v>
      </c>
      <c r="J943" s="16">
        <v>0</v>
      </c>
    </row>
    <row r="944" spans="1:10" x14ac:dyDescent="0.25">
      <c r="A944" s="18" t="s">
        <v>8219</v>
      </c>
      <c r="B944" s="16">
        <v>122</v>
      </c>
      <c r="I944" s="19" t="s">
        <v>8221</v>
      </c>
      <c r="J944" s="16">
        <v>4</v>
      </c>
    </row>
    <row r="945" spans="1:10" x14ac:dyDescent="0.25">
      <c r="A945" s="18" t="s">
        <v>8219</v>
      </c>
      <c r="B945" s="16">
        <v>95</v>
      </c>
      <c r="I945" s="19" t="s">
        <v>8221</v>
      </c>
      <c r="J945" s="16">
        <v>0</v>
      </c>
    </row>
    <row r="946" spans="1:10" x14ac:dyDescent="0.25">
      <c r="A946" s="18" t="s">
        <v>8219</v>
      </c>
      <c r="B946" s="16">
        <v>325</v>
      </c>
      <c r="I946" s="19" t="s">
        <v>8221</v>
      </c>
      <c r="J946" s="16">
        <v>11</v>
      </c>
    </row>
    <row r="947" spans="1:10" x14ac:dyDescent="0.25">
      <c r="A947" s="18" t="s">
        <v>8219</v>
      </c>
      <c r="B947" s="16">
        <v>353</v>
      </c>
      <c r="I947" s="19" t="s">
        <v>8221</v>
      </c>
      <c r="J947" s="16">
        <v>1</v>
      </c>
    </row>
    <row r="948" spans="1:10" x14ac:dyDescent="0.25">
      <c r="A948" s="18" t="s">
        <v>8219</v>
      </c>
      <c r="B948" s="16">
        <v>105</v>
      </c>
      <c r="I948" s="19" t="s">
        <v>8221</v>
      </c>
      <c r="J948" s="16">
        <v>5</v>
      </c>
    </row>
    <row r="949" spans="1:10" x14ac:dyDescent="0.25">
      <c r="A949" s="18" t="s">
        <v>8219</v>
      </c>
      <c r="B949" s="16">
        <v>729</v>
      </c>
      <c r="I949" s="19" t="s">
        <v>8221</v>
      </c>
      <c r="J949" s="16">
        <v>0</v>
      </c>
    </row>
    <row r="950" spans="1:10" x14ac:dyDescent="0.25">
      <c r="A950" s="18" t="s">
        <v>8219</v>
      </c>
      <c r="B950" s="16">
        <v>454</v>
      </c>
      <c r="I950" s="19" t="s">
        <v>8221</v>
      </c>
      <c r="J950" s="16">
        <v>1</v>
      </c>
    </row>
    <row r="951" spans="1:10" x14ac:dyDescent="0.25">
      <c r="A951" s="18" t="s">
        <v>8219</v>
      </c>
      <c r="B951" s="16">
        <v>539</v>
      </c>
      <c r="I951" s="19" t="s">
        <v>8221</v>
      </c>
      <c r="J951" s="16">
        <v>1</v>
      </c>
    </row>
    <row r="952" spans="1:10" x14ac:dyDescent="0.25">
      <c r="A952" s="18" t="s">
        <v>8219</v>
      </c>
      <c r="B952" s="16">
        <v>79</v>
      </c>
      <c r="I952" s="19" t="s">
        <v>8221</v>
      </c>
      <c r="J952" s="16">
        <v>6</v>
      </c>
    </row>
    <row r="953" spans="1:10" x14ac:dyDescent="0.25">
      <c r="A953" s="18" t="s">
        <v>8219</v>
      </c>
      <c r="B953" s="16">
        <v>94</v>
      </c>
      <c r="I953" s="19" t="s">
        <v>8221</v>
      </c>
      <c r="J953" s="16">
        <v>8</v>
      </c>
    </row>
    <row r="954" spans="1:10" x14ac:dyDescent="0.25">
      <c r="A954" s="18" t="s">
        <v>8219</v>
      </c>
      <c r="B954" s="16">
        <v>625</v>
      </c>
      <c r="I954" s="19" t="s">
        <v>8221</v>
      </c>
      <c r="J954" s="16">
        <v>1</v>
      </c>
    </row>
    <row r="955" spans="1:10" x14ac:dyDescent="0.25">
      <c r="A955" s="18" t="s">
        <v>8219</v>
      </c>
      <c r="B955" s="16">
        <v>508</v>
      </c>
      <c r="I955" s="19" t="s">
        <v>8221</v>
      </c>
      <c r="J955" s="16">
        <v>0</v>
      </c>
    </row>
    <row r="956" spans="1:10" x14ac:dyDescent="0.25">
      <c r="A956" s="18" t="s">
        <v>8219</v>
      </c>
      <c r="B956" s="16">
        <v>531</v>
      </c>
      <c r="I956" s="19" t="s">
        <v>8221</v>
      </c>
      <c r="J956" s="16">
        <v>2</v>
      </c>
    </row>
    <row r="957" spans="1:10" x14ac:dyDescent="0.25">
      <c r="A957" s="18" t="s">
        <v>8219</v>
      </c>
      <c r="B957" s="16">
        <v>158</v>
      </c>
      <c r="I957" s="19" t="s">
        <v>8221</v>
      </c>
      <c r="J957" s="16">
        <v>1</v>
      </c>
    </row>
    <row r="958" spans="1:10" x14ac:dyDescent="0.25">
      <c r="A958" s="18" t="s">
        <v>8219</v>
      </c>
      <c r="B958" s="16">
        <v>508</v>
      </c>
      <c r="I958" s="19" t="s">
        <v>8221</v>
      </c>
      <c r="J958" s="16">
        <v>0</v>
      </c>
    </row>
    <row r="959" spans="1:10" x14ac:dyDescent="0.25">
      <c r="A959" s="18" t="s">
        <v>8219</v>
      </c>
      <c r="B959" s="16">
        <v>644</v>
      </c>
      <c r="I959" s="19" t="s">
        <v>8221</v>
      </c>
      <c r="J959" s="16">
        <v>1</v>
      </c>
    </row>
    <row r="960" spans="1:10" x14ac:dyDescent="0.25">
      <c r="A960" s="18" t="s">
        <v>8219</v>
      </c>
      <c r="B960" s="16">
        <v>848</v>
      </c>
      <c r="I960" s="19" t="s">
        <v>8221</v>
      </c>
      <c r="J960" s="16">
        <v>19</v>
      </c>
    </row>
    <row r="961" spans="1:10" x14ac:dyDescent="0.25">
      <c r="A961" s="18" t="s">
        <v>8219</v>
      </c>
      <c r="B961" s="16">
        <v>429</v>
      </c>
      <c r="I961" s="19" t="s">
        <v>8221</v>
      </c>
      <c r="J961" s="16">
        <v>27</v>
      </c>
    </row>
    <row r="962" spans="1:10" x14ac:dyDescent="0.25">
      <c r="A962" s="18" t="s">
        <v>8219</v>
      </c>
      <c r="B962" s="16">
        <v>204</v>
      </c>
      <c r="I962" s="19" t="s">
        <v>8221</v>
      </c>
      <c r="J962" s="16">
        <v>7</v>
      </c>
    </row>
    <row r="963" spans="1:10" x14ac:dyDescent="0.25">
      <c r="A963" s="18" t="s">
        <v>8219</v>
      </c>
      <c r="B963" s="16">
        <v>379</v>
      </c>
      <c r="I963" s="19" t="s">
        <v>8221</v>
      </c>
      <c r="J963" s="16">
        <v>14</v>
      </c>
    </row>
    <row r="964" spans="1:10" x14ac:dyDescent="0.25">
      <c r="A964" s="18" t="s">
        <v>8219</v>
      </c>
      <c r="B964" s="16">
        <v>271</v>
      </c>
      <c r="I964" s="19" t="s">
        <v>8221</v>
      </c>
      <c r="J964" s="16">
        <v>5</v>
      </c>
    </row>
    <row r="965" spans="1:10" x14ac:dyDescent="0.25">
      <c r="A965" s="18" t="s">
        <v>8219</v>
      </c>
      <c r="B965" s="16">
        <v>120</v>
      </c>
      <c r="I965" s="19" t="s">
        <v>8221</v>
      </c>
      <c r="J965" s="16">
        <v>30</v>
      </c>
    </row>
    <row r="966" spans="1:10" x14ac:dyDescent="0.25">
      <c r="A966" s="18" t="s">
        <v>8219</v>
      </c>
      <c r="B966" s="16">
        <v>140</v>
      </c>
      <c r="I966" s="19" t="s">
        <v>8221</v>
      </c>
      <c r="J966" s="16">
        <v>1</v>
      </c>
    </row>
    <row r="967" spans="1:10" x14ac:dyDescent="0.25">
      <c r="A967" s="18" t="s">
        <v>8219</v>
      </c>
      <c r="B967" s="16">
        <v>193</v>
      </c>
      <c r="I967" s="19" t="s">
        <v>8221</v>
      </c>
      <c r="J967" s="16">
        <v>0</v>
      </c>
    </row>
    <row r="968" spans="1:10" x14ac:dyDescent="0.25">
      <c r="A968" s="18" t="s">
        <v>8219</v>
      </c>
      <c r="B968" s="16">
        <v>180</v>
      </c>
      <c r="I968" s="19" t="s">
        <v>8221</v>
      </c>
      <c r="J968" s="16">
        <v>60</v>
      </c>
    </row>
    <row r="969" spans="1:10" x14ac:dyDescent="0.25">
      <c r="A969" s="18" t="s">
        <v>8219</v>
      </c>
      <c r="B969" s="16">
        <v>263</v>
      </c>
      <c r="I969" s="19" t="s">
        <v>8221</v>
      </c>
      <c r="J969" s="16">
        <v>84</v>
      </c>
    </row>
    <row r="970" spans="1:10" x14ac:dyDescent="0.25">
      <c r="A970" s="18" t="s">
        <v>8219</v>
      </c>
      <c r="B970" s="16">
        <v>217</v>
      </c>
      <c r="I970" s="19" t="s">
        <v>8221</v>
      </c>
      <c r="J970" s="16">
        <v>47</v>
      </c>
    </row>
    <row r="971" spans="1:10" x14ac:dyDescent="0.25">
      <c r="A971" s="18" t="s">
        <v>8219</v>
      </c>
      <c r="B971" s="16">
        <v>443</v>
      </c>
      <c r="I971" s="19" t="s">
        <v>8221</v>
      </c>
      <c r="J971" s="16">
        <v>66</v>
      </c>
    </row>
    <row r="972" spans="1:10" x14ac:dyDescent="0.25">
      <c r="A972" s="18" t="s">
        <v>8219</v>
      </c>
      <c r="B972" s="16">
        <v>1373</v>
      </c>
      <c r="I972" s="19" t="s">
        <v>8221</v>
      </c>
      <c r="J972" s="16">
        <v>171</v>
      </c>
    </row>
    <row r="973" spans="1:10" x14ac:dyDescent="0.25">
      <c r="A973" s="18" t="s">
        <v>8219</v>
      </c>
      <c r="B973" s="16">
        <v>742</v>
      </c>
      <c r="I973" s="19" t="s">
        <v>8221</v>
      </c>
      <c r="J973" s="16">
        <v>29</v>
      </c>
    </row>
    <row r="974" spans="1:10" x14ac:dyDescent="0.25">
      <c r="A974" s="18" t="s">
        <v>8219</v>
      </c>
      <c r="B974" s="16">
        <v>170</v>
      </c>
      <c r="I974" s="19" t="s">
        <v>8221</v>
      </c>
      <c r="J974" s="16">
        <v>9</v>
      </c>
    </row>
    <row r="975" spans="1:10" x14ac:dyDescent="0.25">
      <c r="A975" s="18" t="s">
        <v>8219</v>
      </c>
      <c r="B975" s="16">
        <v>242</v>
      </c>
      <c r="I975" s="19" t="s">
        <v>8221</v>
      </c>
      <c r="J975" s="16">
        <v>27</v>
      </c>
    </row>
    <row r="976" spans="1:10" x14ac:dyDescent="0.25">
      <c r="A976" s="18" t="s">
        <v>8219</v>
      </c>
      <c r="B976" s="16">
        <v>541</v>
      </c>
      <c r="I976" s="19" t="s">
        <v>8221</v>
      </c>
      <c r="J976" s="16">
        <v>2</v>
      </c>
    </row>
    <row r="977" spans="1:10" x14ac:dyDescent="0.25">
      <c r="A977" s="18" t="s">
        <v>8219</v>
      </c>
      <c r="B977" s="16">
        <v>121</v>
      </c>
      <c r="I977" s="19" t="s">
        <v>8221</v>
      </c>
      <c r="J977" s="16">
        <v>3</v>
      </c>
    </row>
    <row r="978" spans="1:10" x14ac:dyDescent="0.25">
      <c r="A978" s="18" t="s">
        <v>8219</v>
      </c>
      <c r="B978" s="16">
        <v>621</v>
      </c>
      <c r="I978" s="19" t="s">
        <v>8221</v>
      </c>
      <c r="J978" s="16">
        <v>4</v>
      </c>
    </row>
    <row r="979" spans="1:10" x14ac:dyDescent="0.25">
      <c r="A979" s="18" t="s">
        <v>8219</v>
      </c>
      <c r="B979" s="16">
        <v>101</v>
      </c>
      <c r="I979" s="19" t="s">
        <v>8221</v>
      </c>
      <c r="J979" s="16">
        <v>2</v>
      </c>
    </row>
    <row r="980" spans="1:10" x14ac:dyDescent="0.25">
      <c r="A980" s="18" t="s">
        <v>8219</v>
      </c>
      <c r="B980" s="16">
        <v>554</v>
      </c>
      <c r="I980" s="19" t="s">
        <v>8221</v>
      </c>
      <c r="J980" s="16">
        <v>20</v>
      </c>
    </row>
    <row r="981" spans="1:10" x14ac:dyDescent="0.25">
      <c r="A981" s="18" t="s">
        <v>8219</v>
      </c>
      <c r="B981" s="16">
        <v>666</v>
      </c>
      <c r="I981" s="19" t="s">
        <v>8221</v>
      </c>
      <c r="J981" s="16">
        <v>3</v>
      </c>
    </row>
    <row r="982" spans="1:10" x14ac:dyDescent="0.25">
      <c r="A982" s="18" t="s">
        <v>8219</v>
      </c>
      <c r="B982" s="16">
        <v>410</v>
      </c>
      <c r="I982" s="19" t="s">
        <v>8221</v>
      </c>
      <c r="J982" s="16">
        <v>4</v>
      </c>
    </row>
    <row r="983" spans="1:10" x14ac:dyDescent="0.25">
      <c r="A983" s="18" t="s">
        <v>8219</v>
      </c>
      <c r="B983" s="16">
        <v>375</v>
      </c>
      <c r="I983" s="19" t="s">
        <v>8221</v>
      </c>
      <c r="J983" s="16">
        <v>1</v>
      </c>
    </row>
    <row r="984" spans="1:10" x14ac:dyDescent="0.25">
      <c r="A984" s="18" t="s">
        <v>8219</v>
      </c>
      <c r="B984" s="16">
        <v>1364</v>
      </c>
      <c r="I984" s="19" t="s">
        <v>8221</v>
      </c>
      <c r="J984" s="16">
        <v>0</v>
      </c>
    </row>
    <row r="985" spans="1:10" x14ac:dyDescent="0.25">
      <c r="A985" s="18" t="s">
        <v>8219</v>
      </c>
      <c r="B985" s="16">
        <v>35</v>
      </c>
      <c r="I985" s="19" t="s">
        <v>8221</v>
      </c>
      <c r="J985" s="16">
        <v>0</v>
      </c>
    </row>
    <row r="986" spans="1:10" x14ac:dyDescent="0.25">
      <c r="A986" s="18" t="s">
        <v>8219</v>
      </c>
      <c r="B986" s="16">
        <v>203</v>
      </c>
      <c r="I986" s="19" t="s">
        <v>8221</v>
      </c>
      <c r="J986" s="16">
        <v>14</v>
      </c>
    </row>
    <row r="987" spans="1:10" x14ac:dyDescent="0.25">
      <c r="A987" s="18" t="s">
        <v>8219</v>
      </c>
      <c r="B987" s="16">
        <v>49</v>
      </c>
      <c r="I987" s="19" t="s">
        <v>8221</v>
      </c>
      <c r="J987" s="16">
        <v>1</v>
      </c>
    </row>
    <row r="988" spans="1:10" x14ac:dyDescent="0.25">
      <c r="A988" s="18" t="s">
        <v>8219</v>
      </c>
      <c r="B988" s="16">
        <v>5812</v>
      </c>
      <c r="I988" s="19" t="s">
        <v>8221</v>
      </c>
      <c r="J988" s="16">
        <v>118</v>
      </c>
    </row>
    <row r="989" spans="1:10" x14ac:dyDescent="0.25">
      <c r="A989" s="18" t="s">
        <v>8219</v>
      </c>
      <c r="B989" s="16">
        <v>1556</v>
      </c>
      <c r="I989" s="19" t="s">
        <v>8221</v>
      </c>
      <c r="J989" s="16">
        <v>2</v>
      </c>
    </row>
    <row r="990" spans="1:10" x14ac:dyDescent="0.25">
      <c r="A990" s="18" t="s">
        <v>8219</v>
      </c>
      <c r="B990" s="16">
        <v>65</v>
      </c>
      <c r="I990" s="19" t="s">
        <v>8221</v>
      </c>
      <c r="J990" s="16">
        <v>1</v>
      </c>
    </row>
    <row r="991" spans="1:10" x14ac:dyDescent="0.25">
      <c r="A991" s="18" t="s">
        <v>8219</v>
      </c>
      <c r="B991" s="16">
        <v>10</v>
      </c>
      <c r="I991" s="19" t="s">
        <v>8221</v>
      </c>
      <c r="J991" s="16">
        <v>3</v>
      </c>
    </row>
    <row r="992" spans="1:10" x14ac:dyDescent="0.25">
      <c r="A992" s="18" t="s">
        <v>8219</v>
      </c>
      <c r="B992" s="16">
        <v>76</v>
      </c>
      <c r="I992" s="19" t="s">
        <v>8221</v>
      </c>
      <c r="J992" s="16">
        <v>1</v>
      </c>
    </row>
    <row r="993" spans="1:10" x14ac:dyDescent="0.25">
      <c r="A993" s="18" t="s">
        <v>8219</v>
      </c>
      <c r="B993" s="16">
        <v>263</v>
      </c>
      <c r="I993" s="19" t="s">
        <v>8221</v>
      </c>
      <c r="J993" s="16">
        <v>3</v>
      </c>
    </row>
    <row r="994" spans="1:10" x14ac:dyDescent="0.25">
      <c r="A994" s="18" t="s">
        <v>8219</v>
      </c>
      <c r="B994" s="16">
        <v>1530</v>
      </c>
      <c r="I994" s="19" t="s">
        <v>8221</v>
      </c>
      <c r="J994" s="16">
        <v>38</v>
      </c>
    </row>
    <row r="995" spans="1:10" x14ac:dyDescent="0.25">
      <c r="A995" s="18" t="s">
        <v>8219</v>
      </c>
      <c r="B995" s="16">
        <v>278</v>
      </c>
      <c r="I995" s="19" t="s">
        <v>8221</v>
      </c>
      <c r="J995" s="16">
        <v>52</v>
      </c>
    </row>
    <row r="996" spans="1:10" x14ac:dyDescent="0.25">
      <c r="A996" s="18" t="s">
        <v>8219</v>
      </c>
      <c r="B996" s="16">
        <v>350</v>
      </c>
      <c r="I996" s="19" t="s">
        <v>8221</v>
      </c>
      <c r="J996" s="16">
        <v>2</v>
      </c>
    </row>
    <row r="997" spans="1:10" x14ac:dyDescent="0.25">
      <c r="A997" s="18" t="s">
        <v>8219</v>
      </c>
      <c r="B997" s="16">
        <v>470</v>
      </c>
      <c r="I997" s="19" t="s">
        <v>8221</v>
      </c>
      <c r="J997" s="16">
        <v>0</v>
      </c>
    </row>
    <row r="998" spans="1:10" x14ac:dyDescent="0.25">
      <c r="A998" s="18" t="s">
        <v>8219</v>
      </c>
      <c r="B998" s="16">
        <v>3</v>
      </c>
      <c r="I998" s="19" t="s">
        <v>8221</v>
      </c>
      <c r="J998" s="16">
        <v>4</v>
      </c>
    </row>
    <row r="999" spans="1:10" x14ac:dyDescent="0.25">
      <c r="A999" s="18" t="s">
        <v>8219</v>
      </c>
      <c r="B999" s="16">
        <v>8200</v>
      </c>
      <c r="I999" s="19" t="s">
        <v>8221</v>
      </c>
      <c r="J999" s="16">
        <v>4</v>
      </c>
    </row>
    <row r="1000" spans="1:10" x14ac:dyDescent="0.25">
      <c r="A1000" s="18" t="s">
        <v>8219</v>
      </c>
      <c r="B1000" s="16">
        <v>8359</v>
      </c>
      <c r="I1000" s="19" t="s">
        <v>8221</v>
      </c>
      <c r="J1000" s="16">
        <v>18</v>
      </c>
    </row>
    <row r="1001" spans="1:10" x14ac:dyDescent="0.25">
      <c r="A1001" s="18" t="s">
        <v>8219</v>
      </c>
      <c r="B1001" s="16">
        <v>188</v>
      </c>
      <c r="I1001" s="19" t="s">
        <v>8221</v>
      </c>
      <c r="J1001" s="16">
        <v>0</v>
      </c>
    </row>
    <row r="1002" spans="1:10" x14ac:dyDescent="0.25">
      <c r="A1002" s="18" t="s">
        <v>8219</v>
      </c>
      <c r="B1002" s="16">
        <v>48</v>
      </c>
      <c r="I1002" s="19" t="s">
        <v>8221</v>
      </c>
      <c r="J1002" s="16">
        <v>22</v>
      </c>
    </row>
    <row r="1003" spans="1:10" x14ac:dyDescent="0.25">
      <c r="A1003" s="18" t="s">
        <v>8219</v>
      </c>
      <c r="B1003" s="16">
        <v>607</v>
      </c>
      <c r="I1003" s="19" t="s">
        <v>8221</v>
      </c>
      <c r="J1003" s="16">
        <v>49</v>
      </c>
    </row>
    <row r="1004" spans="1:10" x14ac:dyDescent="0.25">
      <c r="A1004" s="18" t="s">
        <v>8219</v>
      </c>
      <c r="B1004" s="16">
        <v>50</v>
      </c>
      <c r="I1004" s="19" t="s">
        <v>8221</v>
      </c>
      <c r="J1004" s="16">
        <v>19</v>
      </c>
    </row>
    <row r="1005" spans="1:10" x14ac:dyDescent="0.25">
      <c r="A1005" s="18" t="s">
        <v>8219</v>
      </c>
      <c r="B1005" s="16">
        <v>55</v>
      </c>
      <c r="I1005" s="19" t="s">
        <v>8221</v>
      </c>
      <c r="J1005" s="16">
        <v>4</v>
      </c>
    </row>
    <row r="1006" spans="1:10" x14ac:dyDescent="0.25">
      <c r="A1006" s="18" t="s">
        <v>8219</v>
      </c>
      <c r="B1006" s="16">
        <v>38</v>
      </c>
      <c r="I1006" s="19" t="s">
        <v>8221</v>
      </c>
      <c r="J1006" s="16">
        <v>4</v>
      </c>
    </row>
    <row r="1007" spans="1:10" x14ac:dyDescent="0.25">
      <c r="A1007" s="18" t="s">
        <v>8219</v>
      </c>
      <c r="B1007" s="16">
        <v>25</v>
      </c>
      <c r="I1007" s="19" t="s">
        <v>8221</v>
      </c>
      <c r="J1007" s="16">
        <v>2</v>
      </c>
    </row>
    <row r="1008" spans="1:10" x14ac:dyDescent="0.25">
      <c r="A1008" s="18" t="s">
        <v>8219</v>
      </c>
      <c r="B1008" s="16">
        <v>46</v>
      </c>
      <c r="I1008" s="19" t="s">
        <v>8221</v>
      </c>
      <c r="J1008" s="16">
        <v>0</v>
      </c>
    </row>
    <row r="1009" spans="1:10" x14ac:dyDescent="0.25">
      <c r="A1009" s="18" t="s">
        <v>8219</v>
      </c>
      <c r="B1009" s="16">
        <v>83</v>
      </c>
      <c r="I1009" s="19" t="s">
        <v>8221</v>
      </c>
      <c r="J1009" s="16">
        <v>0</v>
      </c>
    </row>
    <row r="1010" spans="1:10" x14ac:dyDescent="0.25">
      <c r="A1010" s="18" t="s">
        <v>8219</v>
      </c>
      <c r="B1010" s="16">
        <v>35</v>
      </c>
      <c r="I1010" s="19" t="s">
        <v>8221</v>
      </c>
      <c r="J1010" s="16">
        <v>14</v>
      </c>
    </row>
    <row r="1011" spans="1:10" x14ac:dyDescent="0.25">
      <c r="A1011" s="18" t="s">
        <v>8219</v>
      </c>
      <c r="B1011" s="16">
        <v>25</v>
      </c>
      <c r="I1011" s="19" t="s">
        <v>8221</v>
      </c>
      <c r="J1011" s="16">
        <v>8</v>
      </c>
    </row>
    <row r="1012" spans="1:10" x14ac:dyDescent="0.25">
      <c r="A1012" s="18" t="s">
        <v>8219</v>
      </c>
      <c r="B1012" s="16">
        <v>75</v>
      </c>
      <c r="I1012" s="19" t="s">
        <v>8221</v>
      </c>
      <c r="J1012" s="16">
        <v>0</v>
      </c>
    </row>
    <row r="1013" spans="1:10" x14ac:dyDescent="0.25">
      <c r="A1013" s="18" t="s">
        <v>8219</v>
      </c>
      <c r="B1013" s="16">
        <v>62</v>
      </c>
      <c r="I1013" s="19" t="s">
        <v>8221</v>
      </c>
      <c r="J1013" s="16">
        <v>15</v>
      </c>
    </row>
    <row r="1014" spans="1:10" x14ac:dyDescent="0.25">
      <c r="A1014" s="18" t="s">
        <v>8219</v>
      </c>
      <c r="B1014" s="16">
        <v>160</v>
      </c>
      <c r="I1014" s="19" t="s">
        <v>8221</v>
      </c>
      <c r="J1014" s="16">
        <v>33</v>
      </c>
    </row>
    <row r="1015" spans="1:10" x14ac:dyDescent="0.25">
      <c r="A1015" s="18" t="s">
        <v>8219</v>
      </c>
      <c r="B1015" s="16">
        <v>246</v>
      </c>
      <c r="I1015" s="19" t="s">
        <v>8221</v>
      </c>
      <c r="J1015" s="16">
        <v>2</v>
      </c>
    </row>
    <row r="1016" spans="1:10" x14ac:dyDescent="0.25">
      <c r="A1016" s="18" t="s">
        <v>8219</v>
      </c>
      <c r="B1016" s="16">
        <v>55</v>
      </c>
      <c r="I1016" s="19" t="s">
        <v>8221</v>
      </c>
      <c r="J1016" s="16">
        <v>6</v>
      </c>
    </row>
    <row r="1017" spans="1:10" x14ac:dyDescent="0.25">
      <c r="A1017" s="18" t="s">
        <v>8219</v>
      </c>
      <c r="B1017" s="16">
        <v>23</v>
      </c>
      <c r="I1017" s="19" t="s">
        <v>8221</v>
      </c>
      <c r="J1017" s="16">
        <v>2</v>
      </c>
    </row>
    <row r="1018" spans="1:10" x14ac:dyDescent="0.25">
      <c r="A1018" s="18" t="s">
        <v>8219</v>
      </c>
      <c r="B1018" s="16">
        <v>72</v>
      </c>
      <c r="I1018" s="19" t="s">
        <v>8221</v>
      </c>
      <c r="J1018" s="16">
        <v>0</v>
      </c>
    </row>
    <row r="1019" spans="1:10" x14ac:dyDescent="0.25">
      <c r="A1019" s="18" t="s">
        <v>8219</v>
      </c>
      <c r="B1019" s="16">
        <v>22</v>
      </c>
      <c r="I1019" s="19" t="s">
        <v>8221</v>
      </c>
      <c r="J1019" s="16">
        <v>4</v>
      </c>
    </row>
    <row r="1020" spans="1:10" x14ac:dyDescent="0.25">
      <c r="A1020" s="18" t="s">
        <v>8219</v>
      </c>
      <c r="B1020" s="16">
        <v>14</v>
      </c>
      <c r="I1020" s="19" t="s">
        <v>8221</v>
      </c>
      <c r="J1020" s="16">
        <v>1</v>
      </c>
    </row>
    <row r="1021" spans="1:10" x14ac:dyDescent="0.25">
      <c r="A1021" s="18" t="s">
        <v>8219</v>
      </c>
      <c r="B1021" s="16">
        <v>38</v>
      </c>
      <c r="I1021" s="19" t="s">
        <v>8221</v>
      </c>
      <c r="J1021" s="16">
        <v>3</v>
      </c>
    </row>
    <row r="1022" spans="1:10" x14ac:dyDescent="0.25">
      <c r="A1022" s="18" t="s">
        <v>8219</v>
      </c>
      <c r="B1022" s="16">
        <v>32</v>
      </c>
      <c r="I1022" s="19" t="s">
        <v>8221</v>
      </c>
      <c r="J1022" s="16">
        <v>4</v>
      </c>
    </row>
    <row r="1023" spans="1:10" x14ac:dyDescent="0.25">
      <c r="A1023" s="18" t="s">
        <v>8219</v>
      </c>
      <c r="B1023" s="16">
        <v>63</v>
      </c>
      <c r="I1023" s="19" t="s">
        <v>8221</v>
      </c>
      <c r="J1023" s="16">
        <v>0</v>
      </c>
    </row>
    <row r="1024" spans="1:10" x14ac:dyDescent="0.25">
      <c r="A1024" s="18" t="s">
        <v>8219</v>
      </c>
      <c r="B1024" s="16">
        <v>27</v>
      </c>
      <c r="I1024" s="19" t="s">
        <v>8221</v>
      </c>
      <c r="J1024" s="16">
        <v>4</v>
      </c>
    </row>
    <row r="1025" spans="1:10" x14ac:dyDescent="0.25">
      <c r="A1025" s="18" t="s">
        <v>8219</v>
      </c>
      <c r="B1025" s="16">
        <v>44</v>
      </c>
      <c r="I1025" s="19" t="s">
        <v>8221</v>
      </c>
      <c r="J1025" s="16">
        <v>3</v>
      </c>
    </row>
    <row r="1026" spans="1:10" x14ac:dyDescent="0.25">
      <c r="A1026" s="18" t="s">
        <v>8219</v>
      </c>
      <c r="B1026" s="16">
        <v>38</v>
      </c>
      <c r="I1026" s="19" t="s">
        <v>8221</v>
      </c>
      <c r="J1026" s="16">
        <v>34</v>
      </c>
    </row>
    <row r="1027" spans="1:10" x14ac:dyDescent="0.25">
      <c r="A1027" s="18" t="s">
        <v>8219</v>
      </c>
      <c r="B1027" s="16">
        <v>115</v>
      </c>
      <c r="I1027" s="19" t="s">
        <v>8221</v>
      </c>
      <c r="J1027" s="16">
        <v>2</v>
      </c>
    </row>
    <row r="1028" spans="1:10" x14ac:dyDescent="0.25">
      <c r="A1028" s="18" t="s">
        <v>8219</v>
      </c>
      <c r="B1028" s="16">
        <v>37</v>
      </c>
      <c r="I1028" s="19" t="s">
        <v>8221</v>
      </c>
      <c r="J1028" s="16">
        <v>33</v>
      </c>
    </row>
    <row r="1029" spans="1:10" x14ac:dyDescent="0.25">
      <c r="A1029" s="18" t="s">
        <v>8219</v>
      </c>
      <c r="B1029" s="16">
        <v>99</v>
      </c>
      <c r="I1029" s="19" t="s">
        <v>8221</v>
      </c>
      <c r="J1029" s="16">
        <v>0</v>
      </c>
    </row>
    <row r="1030" spans="1:10" x14ac:dyDescent="0.25">
      <c r="A1030" s="18" t="s">
        <v>8219</v>
      </c>
      <c r="B1030" s="16">
        <v>44</v>
      </c>
      <c r="I1030" s="19" t="s">
        <v>8221</v>
      </c>
      <c r="J1030" s="16">
        <v>0</v>
      </c>
    </row>
    <row r="1031" spans="1:10" x14ac:dyDescent="0.25">
      <c r="A1031" s="18" t="s">
        <v>8219</v>
      </c>
      <c r="B1031" s="16">
        <v>58</v>
      </c>
      <c r="I1031" s="19" t="s">
        <v>8221</v>
      </c>
      <c r="J1031" s="16">
        <v>1</v>
      </c>
    </row>
    <row r="1032" spans="1:10" x14ac:dyDescent="0.25">
      <c r="A1032" s="18" t="s">
        <v>8219</v>
      </c>
      <c r="B1032" s="16">
        <v>191</v>
      </c>
      <c r="I1032" s="19" t="s">
        <v>8221</v>
      </c>
      <c r="J1032" s="16">
        <v>13</v>
      </c>
    </row>
    <row r="1033" spans="1:10" x14ac:dyDescent="0.25">
      <c r="A1033" s="18" t="s">
        <v>8219</v>
      </c>
      <c r="B1033" s="16">
        <v>40</v>
      </c>
      <c r="I1033" s="19" t="s">
        <v>8221</v>
      </c>
      <c r="J1033" s="16">
        <v>2</v>
      </c>
    </row>
    <row r="1034" spans="1:10" x14ac:dyDescent="0.25">
      <c r="A1034" s="18" t="s">
        <v>8219</v>
      </c>
      <c r="B1034" s="16">
        <v>38</v>
      </c>
      <c r="I1034" s="19" t="s">
        <v>8221</v>
      </c>
      <c r="J1034" s="16">
        <v>36</v>
      </c>
    </row>
    <row r="1035" spans="1:10" x14ac:dyDescent="0.25">
      <c r="A1035" s="18" t="s">
        <v>8219</v>
      </c>
      <c r="B1035" s="16">
        <v>39</v>
      </c>
      <c r="I1035" s="19" t="s">
        <v>8221</v>
      </c>
      <c r="J1035" s="16">
        <v>1</v>
      </c>
    </row>
    <row r="1036" spans="1:10" x14ac:dyDescent="0.25">
      <c r="A1036" s="18" t="s">
        <v>8219</v>
      </c>
      <c r="B1036" s="16">
        <v>11</v>
      </c>
      <c r="I1036" s="19" t="s">
        <v>8221</v>
      </c>
      <c r="J1036" s="16">
        <v>15</v>
      </c>
    </row>
    <row r="1037" spans="1:10" x14ac:dyDescent="0.25">
      <c r="A1037" s="18" t="s">
        <v>8219</v>
      </c>
      <c r="B1037" s="16">
        <v>107</v>
      </c>
      <c r="I1037" s="19" t="s">
        <v>8221</v>
      </c>
      <c r="J1037" s="16">
        <v>1</v>
      </c>
    </row>
    <row r="1038" spans="1:10" x14ac:dyDescent="0.25">
      <c r="A1038" s="18" t="s">
        <v>8219</v>
      </c>
      <c r="B1038" s="16">
        <v>147</v>
      </c>
      <c r="I1038" s="19" t="s">
        <v>8221</v>
      </c>
      <c r="J1038" s="16">
        <v>0</v>
      </c>
    </row>
    <row r="1039" spans="1:10" x14ac:dyDescent="0.25">
      <c r="A1039" s="18" t="s">
        <v>8219</v>
      </c>
      <c r="B1039" s="16">
        <v>36</v>
      </c>
      <c r="I1039" s="19" t="s">
        <v>8221</v>
      </c>
      <c r="J1039" s="16">
        <v>1</v>
      </c>
    </row>
    <row r="1040" spans="1:10" x14ac:dyDescent="0.25">
      <c r="A1040" s="18" t="s">
        <v>8219</v>
      </c>
      <c r="B1040" s="16">
        <v>92</v>
      </c>
      <c r="I1040" s="19" t="s">
        <v>8221</v>
      </c>
      <c r="J1040" s="16">
        <v>0</v>
      </c>
    </row>
    <row r="1041" spans="1:10" x14ac:dyDescent="0.25">
      <c r="A1041" s="18" t="s">
        <v>8219</v>
      </c>
      <c r="B1041" s="16">
        <v>35</v>
      </c>
      <c r="I1041" s="19" t="s">
        <v>8221</v>
      </c>
      <c r="J1041" s="16">
        <v>0</v>
      </c>
    </row>
    <row r="1042" spans="1:10" x14ac:dyDescent="0.25">
      <c r="A1042" s="18" t="s">
        <v>8219</v>
      </c>
      <c r="B1042" s="16">
        <v>17</v>
      </c>
      <c r="I1042" s="19" t="s">
        <v>8221</v>
      </c>
      <c r="J1042" s="16">
        <v>1</v>
      </c>
    </row>
    <row r="1043" spans="1:10" x14ac:dyDescent="0.25">
      <c r="A1043" s="18" t="s">
        <v>8219</v>
      </c>
      <c r="B1043" s="16">
        <v>22</v>
      </c>
      <c r="I1043" s="19" t="s">
        <v>8221</v>
      </c>
      <c r="J1043" s="16">
        <v>39</v>
      </c>
    </row>
    <row r="1044" spans="1:10" x14ac:dyDescent="0.25">
      <c r="A1044" s="18" t="s">
        <v>8219</v>
      </c>
      <c r="B1044" s="16">
        <v>69</v>
      </c>
      <c r="I1044" s="19" t="s">
        <v>8221</v>
      </c>
      <c r="J1044" s="16">
        <v>0</v>
      </c>
    </row>
    <row r="1045" spans="1:10" x14ac:dyDescent="0.25">
      <c r="A1045" s="18" t="s">
        <v>8219</v>
      </c>
      <c r="B1045" s="16">
        <v>13</v>
      </c>
      <c r="I1045" s="19" t="s">
        <v>8221</v>
      </c>
      <c r="J1045" s="16">
        <v>0</v>
      </c>
    </row>
    <row r="1046" spans="1:10" x14ac:dyDescent="0.25">
      <c r="A1046" s="18" t="s">
        <v>8219</v>
      </c>
      <c r="B1046" s="16">
        <v>58</v>
      </c>
      <c r="I1046" s="19" t="s">
        <v>8221</v>
      </c>
      <c r="J1046" s="16">
        <v>3</v>
      </c>
    </row>
    <row r="1047" spans="1:10" x14ac:dyDescent="0.25">
      <c r="A1047" s="18" t="s">
        <v>8219</v>
      </c>
      <c r="B1047" s="16">
        <v>44</v>
      </c>
      <c r="I1047" s="19" t="s">
        <v>8221</v>
      </c>
      <c r="J1047" s="16">
        <v>1</v>
      </c>
    </row>
    <row r="1048" spans="1:10" x14ac:dyDescent="0.25">
      <c r="A1048" s="18" t="s">
        <v>8219</v>
      </c>
      <c r="B1048" s="16">
        <v>83</v>
      </c>
      <c r="I1048" s="19" t="s">
        <v>8221</v>
      </c>
      <c r="J1048" s="16">
        <v>13</v>
      </c>
    </row>
    <row r="1049" spans="1:10" x14ac:dyDescent="0.25">
      <c r="A1049" s="18" t="s">
        <v>8219</v>
      </c>
      <c r="B1049" s="16">
        <v>117</v>
      </c>
      <c r="I1049" s="19" t="s">
        <v>8221</v>
      </c>
      <c r="J1049" s="16">
        <v>0</v>
      </c>
    </row>
    <row r="1050" spans="1:10" x14ac:dyDescent="0.25">
      <c r="A1050" s="18" t="s">
        <v>8219</v>
      </c>
      <c r="B1050" s="16">
        <v>32</v>
      </c>
      <c r="I1050" s="19" t="s">
        <v>8221</v>
      </c>
      <c r="J1050" s="16">
        <v>6</v>
      </c>
    </row>
    <row r="1051" spans="1:10" x14ac:dyDescent="0.25">
      <c r="A1051" s="18" t="s">
        <v>8219</v>
      </c>
      <c r="B1051" s="16">
        <v>8</v>
      </c>
      <c r="I1051" s="19" t="s">
        <v>8221</v>
      </c>
      <c r="J1051" s="16">
        <v>0</v>
      </c>
    </row>
    <row r="1052" spans="1:10" x14ac:dyDescent="0.25">
      <c r="A1052" s="18" t="s">
        <v>8219</v>
      </c>
      <c r="B1052" s="16">
        <v>340</v>
      </c>
      <c r="I1052" s="19" t="s">
        <v>8221</v>
      </c>
      <c r="J1052" s="16">
        <v>14</v>
      </c>
    </row>
    <row r="1053" spans="1:10" x14ac:dyDescent="0.25">
      <c r="A1053" s="18" t="s">
        <v>8219</v>
      </c>
      <c r="B1053" s="16">
        <v>7</v>
      </c>
      <c r="I1053" s="19" t="s">
        <v>8221</v>
      </c>
      <c r="J1053" s="16">
        <v>5</v>
      </c>
    </row>
    <row r="1054" spans="1:10" x14ac:dyDescent="0.25">
      <c r="A1054" s="18" t="s">
        <v>8219</v>
      </c>
      <c r="B1054" s="16">
        <v>19</v>
      </c>
      <c r="I1054" s="19" t="s">
        <v>8221</v>
      </c>
      <c r="J1054" s="16">
        <v>6</v>
      </c>
    </row>
    <row r="1055" spans="1:10" x14ac:dyDescent="0.25">
      <c r="A1055" s="18" t="s">
        <v>8219</v>
      </c>
      <c r="B1055" s="16">
        <v>47</v>
      </c>
      <c r="I1055" s="19" t="s">
        <v>8221</v>
      </c>
      <c r="J1055" s="16">
        <v>15</v>
      </c>
    </row>
    <row r="1056" spans="1:10" x14ac:dyDescent="0.25">
      <c r="A1056" s="18" t="s">
        <v>8219</v>
      </c>
      <c r="B1056" s="16">
        <v>13</v>
      </c>
      <c r="I1056" s="19" t="s">
        <v>8221</v>
      </c>
      <c r="J1056" s="16">
        <v>0</v>
      </c>
    </row>
    <row r="1057" spans="1:10" x14ac:dyDescent="0.25">
      <c r="A1057" s="18" t="s">
        <v>8219</v>
      </c>
      <c r="B1057" s="16">
        <v>90</v>
      </c>
      <c r="I1057" s="19" t="s">
        <v>8221</v>
      </c>
      <c r="J1057" s="16">
        <v>1</v>
      </c>
    </row>
    <row r="1058" spans="1:10" x14ac:dyDescent="0.25">
      <c r="A1058" s="18" t="s">
        <v>8219</v>
      </c>
      <c r="B1058" s="16">
        <v>63</v>
      </c>
      <c r="I1058" s="19" t="s">
        <v>8221</v>
      </c>
      <c r="J1058" s="16">
        <v>9</v>
      </c>
    </row>
    <row r="1059" spans="1:10" x14ac:dyDescent="0.25">
      <c r="A1059" s="18" t="s">
        <v>8219</v>
      </c>
      <c r="B1059" s="16">
        <v>26</v>
      </c>
      <c r="I1059" s="19" t="s">
        <v>8221</v>
      </c>
      <c r="J1059" s="16">
        <v>3</v>
      </c>
    </row>
    <row r="1060" spans="1:10" x14ac:dyDescent="0.25">
      <c r="A1060" s="18" t="s">
        <v>8219</v>
      </c>
      <c r="B1060" s="16">
        <v>71</v>
      </c>
      <c r="I1060" s="19" t="s">
        <v>8221</v>
      </c>
      <c r="J1060" s="16">
        <v>3</v>
      </c>
    </row>
    <row r="1061" spans="1:10" x14ac:dyDescent="0.25">
      <c r="A1061" s="18" t="s">
        <v>8219</v>
      </c>
      <c r="B1061" s="16">
        <v>38</v>
      </c>
      <c r="I1061" s="19" t="s">
        <v>8221</v>
      </c>
      <c r="J1061" s="16">
        <v>1</v>
      </c>
    </row>
    <row r="1062" spans="1:10" x14ac:dyDescent="0.25">
      <c r="A1062" s="18" t="s">
        <v>8219</v>
      </c>
      <c r="B1062" s="16">
        <v>859</v>
      </c>
      <c r="I1062" s="19" t="s">
        <v>8221</v>
      </c>
      <c r="J1062" s="16">
        <v>3</v>
      </c>
    </row>
    <row r="1063" spans="1:10" x14ac:dyDescent="0.25">
      <c r="A1063" s="18" t="s">
        <v>8219</v>
      </c>
      <c r="B1063" s="16">
        <v>21</v>
      </c>
      <c r="I1063" s="19" t="s">
        <v>8221</v>
      </c>
      <c r="J1063" s="16">
        <v>0</v>
      </c>
    </row>
    <row r="1064" spans="1:10" x14ac:dyDescent="0.25">
      <c r="A1064" s="18" t="s">
        <v>8219</v>
      </c>
      <c r="B1064" s="16">
        <v>78</v>
      </c>
      <c r="I1064" s="19" t="s">
        <v>8221</v>
      </c>
      <c r="J1064" s="16">
        <v>2</v>
      </c>
    </row>
    <row r="1065" spans="1:10" x14ac:dyDescent="0.25">
      <c r="A1065" s="18" t="s">
        <v>8219</v>
      </c>
      <c r="B1065" s="16">
        <v>53</v>
      </c>
      <c r="I1065" s="19" t="s">
        <v>8221</v>
      </c>
      <c r="J1065" s="16">
        <v>10</v>
      </c>
    </row>
    <row r="1066" spans="1:10" x14ac:dyDescent="0.25">
      <c r="A1066" s="18" t="s">
        <v>8219</v>
      </c>
      <c r="B1066" s="16">
        <v>356</v>
      </c>
      <c r="I1066" s="19" t="s">
        <v>8221</v>
      </c>
      <c r="J1066" s="16">
        <v>60</v>
      </c>
    </row>
    <row r="1067" spans="1:10" x14ac:dyDescent="0.25">
      <c r="A1067" s="18" t="s">
        <v>8219</v>
      </c>
      <c r="B1067" s="16">
        <v>279</v>
      </c>
      <c r="I1067" s="19" t="s">
        <v>8221</v>
      </c>
      <c r="J1067" s="16">
        <v>5</v>
      </c>
    </row>
    <row r="1068" spans="1:10" x14ac:dyDescent="0.25">
      <c r="A1068" s="18" t="s">
        <v>8219</v>
      </c>
      <c r="B1068" s="16">
        <v>266</v>
      </c>
      <c r="I1068" s="19" t="s">
        <v>8221</v>
      </c>
      <c r="J1068" s="16">
        <v>9</v>
      </c>
    </row>
    <row r="1069" spans="1:10" x14ac:dyDescent="0.25">
      <c r="A1069" s="18" t="s">
        <v>8219</v>
      </c>
      <c r="B1069" s="16">
        <v>623</v>
      </c>
      <c r="I1069" s="19" t="s">
        <v>8221</v>
      </c>
      <c r="J1069" s="16">
        <v>13</v>
      </c>
    </row>
    <row r="1070" spans="1:10" x14ac:dyDescent="0.25">
      <c r="A1070" s="18" t="s">
        <v>8219</v>
      </c>
      <c r="B1070" s="16">
        <v>392</v>
      </c>
      <c r="I1070" s="19" t="s">
        <v>8221</v>
      </c>
      <c r="J1070" s="16">
        <v>0</v>
      </c>
    </row>
    <row r="1071" spans="1:10" x14ac:dyDescent="0.25">
      <c r="A1071" s="18" t="s">
        <v>8219</v>
      </c>
      <c r="B1071" s="16">
        <v>3562</v>
      </c>
      <c r="I1071" s="19" t="s">
        <v>8221</v>
      </c>
      <c r="J1071" s="16">
        <v>8</v>
      </c>
    </row>
    <row r="1072" spans="1:10" x14ac:dyDescent="0.25">
      <c r="A1072" s="18" t="s">
        <v>8219</v>
      </c>
      <c r="B1072" s="16">
        <v>514</v>
      </c>
      <c r="I1072" s="19" t="s">
        <v>8221</v>
      </c>
      <c r="J1072" s="16">
        <v>3</v>
      </c>
    </row>
    <row r="1073" spans="1:10" x14ac:dyDescent="0.25">
      <c r="A1073" s="18" t="s">
        <v>8219</v>
      </c>
      <c r="B1073" s="16">
        <v>88</v>
      </c>
      <c r="I1073" s="19" t="s">
        <v>8221</v>
      </c>
      <c r="J1073" s="16">
        <v>3</v>
      </c>
    </row>
    <row r="1074" spans="1:10" x14ac:dyDescent="0.25">
      <c r="A1074" s="18" t="s">
        <v>8219</v>
      </c>
      <c r="B1074" s="16">
        <v>537</v>
      </c>
      <c r="I1074" s="19" t="s">
        <v>8221</v>
      </c>
      <c r="J1074" s="16">
        <v>0</v>
      </c>
    </row>
    <row r="1075" spans="1:10" x14ac:dyDescent="0.25">
      <c r="A1075" s="18" t="s">
        <v>8219</v>
      </c>
      <c r="B1075" s="16">
        <v>25</v>
      </c>
      <c r="I1075" s="19" t="s">
        <v>8221</v>
      </c>
      <c r="J1075" s="16">
        <v>6</v>
      </c>
    </row>
    <row r="1076" spans="1:10" x14ac:dyDescent="0.25">
      <c r="A1076" s="18" t="s">
        <v>8219</v>
      </c>
      <c r="B1076" s="16">
        <v>3238</v>
      </c>
      <c r="I1076" s="19" t="s">
        <v>8221</v>
      </c>
      <c r="J1076" s="16">
        <v>4</v>
      </c>
    </row>
    <row r="1077" spans="1:10" x14ac:dyDescent="0.25">
      <c r="A1077" s="18" t="s">
        <v>8219</v>
      </c>
      <c r="B1077" s="16">
        <v>897</v>
      </c>
      <c r="I1077" s="19" t="s">
        <v>8221</v>
      </c>
      <c r="J1077" s="16">
        <v>1</v>
      </c>
    </row>
    <row r="1078" spans="1:10" x14ac:dyDescent="0.25">
      <c r="A1078" s="18" t="s">
        <v>8219</v>
      </c>
      <c r="B1078" s="16">
        <v>878</v>
      </c>
      <c r="I1078" s="19" t="s">
        <v>8221</v>
      </c>
      <c r="J1078" s="16">
        <v>29</v>
      </c>
    </row>
    <row r="1079" spans="1:10" x14ac:dyDescent="0.25">
      <c r="A1079" s="18" t="s">
        <v>8219</v>
      </c>
      <c r="B1079" s="16">
        <v>115</v>
      </c>
      <c r="I1079" s="19" t="s">
        <v>8221</v>
      </c>
      <c r="J1079" s="16">
        <v>0</v>
      </c>
    </row>
    <row r="1080" spans="1:10" x14ac:dyDescent="0.25">
      <c r="A1080" s="18" t="s">
        <v>8219</v>
      </c>
      <c r="B1080" s="16">
        <v>234</v>
      </c>
      <c r="I1080" s="19" t="s">
        <v>8221</v>
      </c>
      <c r="J1080" s="16">
        <v>4</v>
      </c>
    </row>
    <row r="1081" spans="1:10" x14ac:dyDescent="0.25">
      <c r="A1081" s="18" t="s">
        <v>8219</v>
      </c>
      <c r="B1081" s="16">
        <v>4330</v>
      </c>
      <c r="I1081" s="19" t="s">
        <v>8221</v>
      </c>
      <c r="J1081" s="16">
        <v>5</v>
      </c>
    </row>
    <row r="1082" spans="1:10" x14ac:dyDescent="0.25">
      <c r="A1082" s="18" t="s">
        <v>8219</v>
      </c>
      <c r="B1082" s="16">
        <v>651</v>
      </c>
      <c r="I1082" s="19" t="s">
        <v>8221</v>
      </c>
      <c r="J1082" s="16">
        <v>4</v>
      </c>
    </row>
    <row r="1083" spans="1:10" x14ac:dyDescent="0.25">
      <c r="A1083" s="18" t="s">
        <v>8219</v>
      </c>
      <c r="B1083" s="16">
        <v>251</v>
      </c>
      <c r="I1083" s="19" t="s">
        <v>8221</v>
      </c>
      <c r="J1083" s="16">
        <v>5</v>
      </c>
    </row>
    <row r="1084" spans="1:10" x14ac:dyDescent="0.25">
      <c r="A1084" s="18" t="s">
        <v>8219</v>
      </c>
      <c r="B1084" s="16">
        <v>263</v>
      </c>
      <c r="I1084" s="19" t="s">
        <v>8221</v>
      </c>
      <c r="J1084" s="16">
        <v>1</v>
      </c>
    </row>
    <row r="1085" spans="1:10" x14ac:dyDescent="0.25">
      <c r="A1085" s="18" t="s">
        <v>8219</v>
      </c>
      <c r="B1085" s="16">
        <v>28</v>
      </c>
      <c r="I1085" s="19" t="s">
        <v>8221</v>
      </c>
      <c r="J1085" s="16">
        <v>1</v>
      </c>
    </row>
    <row r="1086" spans="1:10" x14ac:dyDescent="0.25">
      <c r="A1086" s="18" t="s">
        <v>8219</v>
      </c>
      <c r="B1086" s="16">
        <v>721</v>
      </c>
      <c r="I1086" s="19" t="s">
        <v>8221</v>
      </c>
      <c r="J1086" s="16">
        <v>0</v>
      </c>
    </row>
    <row r="1087" spans="1:10" x14ac:dyDescent="0.25">
      <c r="A1087" s="18" t="s">
        <v>8219</v>
      </c>
      <c r="B1087" s="16">
        <v>50</v>
      </c>
      <c r="I1087" s="19" t="s">
        <v>8221</v>
      </c>
      <c r="J1087" s="16">
        <v>14</v>
      </c>
    </row>
    <row r="1088" spans="1:10" x14ac:dyDescent="0.25">
      <c r="A1088" s="18" t="s">
        <v>8219</v>
      </c>
      <c r="B1088" s="16">
        <v>73</v>
      </c>
      <c r="I1088" s="19" t="s">
        <v>8221</v>
      </c>
      <c r="J1088" s="16">
        <v>3</v>
      </c>
    </row>
    <row r="1089" spans="1:10" x14ac:dyDescent="0.25">
      <c r="A1089" s="18" t="s">
        <v>8219</v>
      </c>
      <c r="B1089" s="16">
        <v>27</v>
      </c>
      <c r="I1089" s="19" t="s">
        <v>8221</v>
      </c>
      <c r="J1089" s="16">
        <v>10</v>
      </c>
    </row>
    <row r="1090" spans="1:10" x14ac:dyDescent="0.25">
      <c r="A1090" s="18" t="s">
        <v>8219</v>
      </c>
      <c r="B1090" s="16">
        <v>34</v>
      </c>
      <c r="I1090" s="19" t="s">
        <v>8221</v>
      </c>
      <c r="J1090" s="16">
        <v>17</v>
      </c>
    </row>
    <row r="1091" spans="1:10" x14ac:dyDescent="0.25">
      <c r="A1091" s="18" t="s">
        <v>8219</v>
      </c>
      <c r="B1091" s="16">
        <v>7</v>
      </c>
      <c r="I1091" s="19" t="s">
        <v>8221</v>
      </c>
      <c r="J1091" s="16">
        <v>2</v>
      </c>
    </row>
    <row r="1092" spans="1:10" x14ac:dyDescent="0.25">
      <c r="A1092" s="18" t="s">
        <v>8219</v>
      </c>
      <c r="B1092" s="16">
        <v>24</v>
      </c>
      <c r="I1092" s="19" t="s">
        <v>8221</v>
      </c>
      <c r="J1092" s="16">
        <v>0</v>
      </c>
    </row>
    <row r="1093" spans="1:10" x14ac:dyDescent="0.25">
      <c r="A1093" s="18" t="s">
        <v>8219</v>
      </c>
      <c r="B1093" s="16">
        <v>15</v>
      </c>
      <c r="I1093" s="19" t="s">
        <v>8221</v>
      </c>
      <c r="J1093" s="16">
        <v>4</v>
      </c>
    </row>
    <row r="1094" spans="1:10" x14ac:dyDescent="0.25">
      <c r="A1094" s="18" t="s">
        <v>8219</v>
      </c>
      <c r="B1094" s="16">
        <v>72</v>
      </c>
      <c r="I1094" s="19" t="s">
        <v>8221</v>
      </c>
      <c r="J1094" s="16">
        <v>12</v>
      </c>
    </row>
    <row r="1095" spans="1:10" x14ac:dyDescent="0.25">
      <c r="A1095" s="18" t="s">
        <v>8219</v>
      </c>
      <c r="B1095" s="16">
        <v>120</v>
      </c>
      <c r="I1095" s="19" t="s">
        <v>8221</v>
      </c>
      <c r="J1095" s="16">
        <v>3</v>
      </c>
    </row>
    <row r="1096" spans="1:10" x14ac:dyDescent="0.25">
      <c r="A1096" s="18" t="s">
        <v>8219</v>
      </c>
      <c r="B1096" s="16">
        <v>123</v>
      </c>
      <c r="I1096" s="19" t="s">
        <v>8221</v>
      </c>
      <c r="J1096" s="16">
        <v>12</v>
      </c>
    </row>
    <row r="1097" spans="1:10" x14ac:dyDescent="0.25">
      <c r="A1097" s="18" t="s">
        <v>8219</v>
      </c>
      <c r="B1097" s="16">
        <v>1</v>
      </c>
      <c r="I1097" s="19" t="s">
        <v>8221</v>
      </c>
      <c r="J1097" s="16">
        <v>0</v>
      </c>
    </row>
    <row r="1098" spans="1:10" x14ac:dyDescent="0.25">
      <c r="A1098" s="18" t="s">
        <v>8219</v>
      </c>
      <c r="B1098" s="16">
        <v>24</v>
      </c>
      <c r="I1098" s="19" t="s">
        <v>8221</v>
      </c>
      <c r="J1098" s="16">
        <v>7</v>
      </c>
    </row>
    <row r="1099" spans="1:10" x14ac:dyDescent="0.25">
      <c r="A1099" s="18" t="s">
        <v>8219</v>
      </c>
      <c r="B1099" s="16">
        <v>33</v>
      </c>
      <c r="I1099" s="19" t="s">
        <v>8221</v>
      </c>
      <c r="J1099" s="16">
        <v>2</v>
      </c>
    </row>
    <row r="1100" spans="1:10" x14ac:dyDescent="0.25">
      <c r="A1100" s="18" t="s">
        <v>8219</v>
      </c>
      <c r="B1100" s="16">
        <v>14</v>
      </c>
      <c r="I1100" s="19" t="s">
        <v>8221</v>
      </c>
      <c r="J1100" s="16">
        <v>1</v>
      </c>
    </row>
    <row r="1101" spans="1:10" x14ac:dyDescent="0.25">
      <c r="A1101" s="18" t="s">
        <v>8219</v>
      </c>
      <c r="B1101" s="16">
        <v>9</v>
      </c>
      <c r="I1101" s="19" t="s">
        <v>8221</v>
      </c>
      <c r="J1101" s="16">
        <v>4</v>
      </c>
    </row>
    <row r="1102" spans="1:10" x14ac:dyDescent="0.25">
      <c r="A1102" s="18" t="s">
        <v>8219</v>
      </c>
      <c r="B1102" s="16">
        <v>76</v>
      </c>
      <c r="I1102" s="19" t="s">
        <v>8221</v>
      </c>
      <c r="J1102" s="16">
        <v>4</v>
      </c>
    </row>
    <row r="1103" spans="1:10" x14ac:dyDescent="0.25">
      <c r="A1103" s="18" t="s">
        <v>8219</v>
      </c>
      <c r="B1103" s="16">
        <v>19</v>
      </c>
      <c r="I1103" s="19" t="s">
        <v>8221</v>
      </c>
      <c r="J1103" s="16">
        <v>17</v>
      </c>
    </row>
    <row r="1104" spans="1:10" x14ac:dyDescent="0.25">
      <c r="A1104" s="18" t="s">
        <v>8219</v>
      </c>
      <c r="B1104" s="16">
        <v>69</v>
      </c>
      <c r="I1104" s="19" t="s">
        <v>8221</v>
      </c>
      <c r="J1104" s="16">
        <v>7</v>
      </c>
    </row>
    <row r="1105" spans="1:10" x14ac:dyDescent="0.25">
      <c r="A1105" s="18" t="s">
        <v>8219</v>
      </c>
      <c r="B1105" s="16">
        <v>218</v>
      </c>
      <c r="I1105" s="19" t="s">
        <v>8221</v>
      </c>
      <c r="J1105" s="16">
        <v>2</v>
      </c>
    </row>
    <row r="1106" spans="1:10" x14ac:dyDescent="0.25">
      <c r="A1106" s="18" t="s">
        <v>8219</v>
      </c>
      <c r="B1106" s="16">
        <v>30</v>
      </c>
      <c r="I1106" s="19" t="s">
        <v>8221</v>
      </c>
      <c r="J1106" s="16">
        <v>5</v>
      </c>
    </row>
    <row r="1107" spans="1:10" x14ac:dyDescent="0.25">
      <c r="A1107" s="18" t="s">
        <v>8219</v>
      </c>
      <c r="B1107" s="16">
        <v>100</v>
      </c>
      <c r="I1107" s="19" t="s">
        <v>8221</v>
      </c>
      <c r="J1107" s="16">
        <v>1</v>
      </c>
    </row>
    <row r="1108" spans="1:10" x14ac:dyDescent="0.25">
      <c r="A1108" s="18" t="s">
        <v>8219</v>
      </c>
      <c r="B1108" s="16">
        <v>296</v>
      </c>
      <c r="I1108" s="19" t="s">
        <v>8221</v>
      </c>
      <c r="J1108" s="16">
        <v>1</v>
      </c>
    </row>
    <row r="1109" spans="1:10" x14ac:dyDescent="0.25">
      <c r="A1109" s="18" t="s">
        <v>8219</v>
      </c>
      <c r="B1109" s="16">
        <v>1204</v>
      </c>
      <c r="I1109" s="19" t="s">
        <v>8221</v>
      </c>
      <c r="J1109" s="16">
        <v>14</v>
      </c>
    </row>
    <row r="1110" spans="1:10" x14ac:dyDescent="0.25">
      <c r="A1110" s="18" t="s">
        <v>8219</v>
      </c>
      <c r="B1110" s="16">
        <v>321</v>
      </c>
      <c r="I1110" s="19" t="s">
        <v>8221</v>
      </c>
      <c r="J1110" s="16">
        <v>26</v>
      </c>
    </row>
    <row r="1111" spans="1:10" x14ac:dyDescent="0.25">
      <c r="A1111" s="18" t="s">
        <v>8219</v>
      </c>
      <c r="B1111" s="16">
        <v>301</v>
      </c>
      <c r="I1111" s="19" t="s">
        <v>8221</v>
      </c>
      <c r="J1111" s="16">
        <v>2</v>
      </c>
    </row>
    <row r="1112" spans="1:10" x14ac:dyDescent="0.25">
      <c r="A1112" s="18" t="s">
        <v>8219</v>
      </c>
      <c r="B1112" s="16">
        <v>144</v>
      </c>
      <c r="I1112" s="19" t="s">
        <v>8221</v>
      </c>
      <c r="J1112" s="16">
        <v>1</v>
      </c>
    </row>
    <row r="1113" spans="1:10" x14ac:dyDescent="0.25">
      <c r="A1113" s="18" t="s">
        <v>8219</v>
      </c>
      <c r="B1113" s="16">
        <v>539</v>
      </c>
      <c r="I1113" s="19" t="s">
        <v>8221</v>
      </c>
      <c r="J1113" s="16">
        <v>3</v>
      </c>
    </row>
    <row r="1114" spans="1:10" x14ac:dyDescent="0.25">
      <c r="A1114" s="18" t="s">
        <v>8219</v>
      </c>
      <c r="B1114" s="16">
        <v>498</v>
      </c>
      <c r="I1114" s="19" t="s">
        <v>8221</v>
      </c>
      <c r="J1114" s="16">
        <v>7</v>
      </c>
    </row>
    <row r="1115" spans="1:10" x14ac:dyDescent="0.25">
      <c r="A1115" s="18" t="s">
        <v>8219</v>
      </c>
      <c r="B1115" s="16">
        <v>1113</v>
      </c>
      <c r="I1115" s="19" t="s">
        <v>8221</v>
      </c>
      <c r="J1115" s="16">
        <v>9</v>
      </c>
    </row>
    <row r="1116" spans="1:10" x14ac:dyDescent="0.25">
      <c r="A1116" s="18" t="s">
        <v>8219</v>
      </c>
      <c r="B1116" s="16">
        <v>988</v>
      </c>
      <c r="I1116" s="19" t="s">
        <v>8221</v>
      </c>
      <c r="J1116" s="16">
        <v>20</v>
      </c>
    </row>
    <row r="1117" spans="1:10" x14ac:dyDescent="0.25">
      <c r="A1117" s="18" t="s">
        <v>8219</v>
      </c>
      <c r="B1117" s="16">
        <v>391</v>
      </c>
      <c r="I1117" s="19" t="s">
        <v>8221</v>
      </c>
      <c r="J1117" s="16">
        <v>6</v>
      </c>
    </row>
    <row r="1118" spans="1:10" x14ac:dyDescent="0.25">
      <c r="A1118" s="18" t="s">
        <v>8219</v>
      </c>
      <c r="B1118" s="16">
        <v>28</v>
      </c>
      <c r="I1118" s="19" t="s">
        <v>8221</v>
      </c>
      <c r="J1118" s="16">
        <v>13</v>
      </c>
    </row>
    <row r="1119" spans="1:10" x14ac:dyDescent="0.25">
      <c r="A1119" s="18" t="s">
        <v>8219</v>
      </c>
      <c r="B1119" s="16">
        <v>147</v>
      </c>
      <c r="I1119" s="19" t="s">
        <v>8221</v>
      </c>
      <c r="J1119" s="16">
        <v>1</v>
      </c>
    </row>
    <row r="1120" spans="1:10" x14ac:dyDescent="0.25">
      <c r="A1120" s="18" t="s">
        <v>8219</v>
      </c>
      <c r="B1120" s="16">
        <v>680</v>
      </c>
      <c r="I1120" s="19" t="s">
        <v>8221</v>
      </c>
      <c r="J1120" s="16">
        <v>202</v>
      </c>
    </row>
    <row r="1121" spans="1:10" x14ac:dyDescent="0.25">
      <c r="A1121" s="18" t="s">
        <v>8219</v>
      </c>
      <c r="B1121" s="16">
        <v>983</v>
      </c>
      <c r="I1121" s="19" t="s">
        <v>8221</v>
      </c>
      <c r="J1121" s="16">
        <v>0</v>
      </c>
    </row>
    <row r="1122" spans="1:10" x14ac:dyDescent="0.25">
      <c r="A1122" s="18" t="s">
        <v>8219</v>
      </c>
      <c r="B1122" s="16">
        <v>79</v>
      </c>
      <c r="I1122" s="19" t="s">
        <v>8221</v>
      </c>
      <c r="J1122" s="16">
        <v>1</v>
      </c>
    </row>
    <row r="1123" spans="1:10" x14ac:dyDescent="0.25">
      <c r="A1123" s="18" t="s">
        <v>8219</v>
      </c>
      <c r="B1123" s="16">
        <v>426</v>
      </c>
      <c r="I1123" s="19" t="s">
        <v>8221</v>
      </c>
      <c r="J1123" s="16">
        <v>0</v>
      </c>
    </row>
    <row r="1124" spans="1:10" x14ac:dyDescent="0.25">
      <c r="A1124" s="18" t="s">
        <v>8219</v>
      </c>
      <c r="B1124" s="16">
        <v>96</v>
      </c>
      <c r="I1124" s="19" t="s">
        <v>8221</v>
      </c>
      <c r="J1124" s="16">
        <v>2</v>
      </c>
    </row>
    <row r="1125" spans="1:10" x14ac:dyDescent="0.25">
      <c r="A1125" s="18" t="s">
        <v>8219</v>
      </c>
      <c r="B1125" s="16">
        <v>163</v>
      </c>
      <c r="I1125" s="19" t="s">
        <v>8221</v>
      </c>
      <c r="J1125" s="16">
        <v>13</v>
      </c>
    </row>
    <row r="1126" spans="1:10" x14ac:dyDescent="0.25">
      <c r="A1126" s="18" t="s">
        <v>8219</v>
      </c>
      <c r="B1126" s="16">
        <v>2525</v>
      </c>
      <c r="I1126" s="19" t="s">
        <v>8221</v>
      </c>
      <c r="J1126" s="16">
        <v>9</v>
      </c>
    </row>
    <row r="1127" spans="1:10" x14ac:dyDescent="0.25">
      <c r="A1127" s="18" t="s">
        <v>8219</v>
      </c>
      <c r="B1127" s="16">
        <v>2035</v>
      </c>
      <c r="I1127" s="19" t="s">
        <v>8221</v>
      </c>
      <c r="J1127" s="16">
        <v>2</v>
      </c>
    </row>
    <row r="1128" spans="1:10" x14ac:dyDescent="0.25">
      <c r="A1128" s="18" t="s">
        <v>8219</v>
      </c>
      <c r="B1128" s="16">
        <v>290</v>
      </c>
      <c r="I1128" s="19" t="s">
        <v>8221</v>
      </c>
      <c r="J1128" s="16">
        <v>0</v>
      </c>
    </row>
    <row r="1129" spans="1:10" x14ac:dyDescent="0.25">
      <c r="A1129" s="18" t="s">
        <v>8219</v>
      </c>
      <c r="B1129" s="16">
        <v>1980</v>
      </c>
      <c r="I1129" s="19" t="s">
        <v>8221</v>
      </c>
      <c r="J1129" s="16">
        <v>35</v>
      </c>
    </row>
    <row r="1130" spans="1:10" x14ac:dyDescent="0.25">
      <c r="A1130" s="18" t="s">
        <v>8219</v>
      </c>
      <c r="B1130" s="16">
        <v>57</v>
      </c>
      <c r="I1130" s="19" t="s">
        <v>8221</v>
      </c>
      <c r="J1130" s="16">
        <v>2</v>
      </c>
    </row>
    <row r="1131" spans="1:10" x14ac:dyDescent="0.25">
      <c r="A1131" s="18" t="s">
        <v>8219</v>
      </c>
      <c r="B1131" s="16">
        <v>380</v>
      </c>
      <c r="I1131" s="19" t="s">
        <v>8221</v>
      </c>
      <c r="J1131" s="16">
        <v>3</v>
      </c>
    </row>
    <row r="1132" spans="1:10" x14ac:dyDescent="0.25">
      <c r="A1132" s="18" t="s">
        <v>8219</v>
      </c>
      <c r="B1132" s="16">
        <v>128</v>
      </c>
      <c r="I1132" s="19" t="s">
        <v>8221</v>
      </c>
      <c r="J1132" s="16">
        <v>0</v>
      </c>
    </row>
    <row r="1133" spans="1:10" x14ac:dyDescent="0.25">
      <c r="A1133" s="18" t="s">
        <v>8219</v>
      </c>
      <c r="B1133" s="16">
        <v>180</v>
      </c>
      <c r="I1133" s="19" t="s">
        <v>8221</v>
      </c>
      <c r="J1133" s="16">
        <v>1</v>
      </c>
    </row>
    <row r="1134" spans="1:10" x14ac:dyDescent="0.25">
      <c r="A1134" s="18" t="s">
        <v>8219</v>
      </c>
      <c r="B1134" s="16">
        <v>571</v>
      </c>
      <c r="I1134" s="19" t="s">
        <v>8221</v>
      </c>
      <c r="J1134" s="16">
        <v>0</v>
      </c>
    </row>
    <row r="1135" spans="1:10" x14ac:dyDescent="0.25">
      <c r="A1135" s="18" t="s">
        <v>8219</v>
      </c>
      <c r="B1135" s="16">
        <v>480</v>
      </c>
      <c r="I1135" s="19" t="s">
        <v>8221</v>
      </c>
      <c r="J1135" s="16">
        <v>0</v>
      </c>
    </row>
    <row r="1136" spans="1:10" x14ac:dyDescent="0.25">
      <c r="A1136" s="18" t="s">
        <v>8219</v>
      </c>
      <c r="B1136" s="16">
        <v>249</v>
      </c>
      <c r="I1136" s="19" t="s">
        <v>8221</v>
      </c>
      <c r="J1136" s="16">
        <v>3</v>
      </c>
    </row>
    <row r="1137" spans="1:10" x14ac:dyDescent="0.25">
      <c r="A1137" s="18" t="s">
        <v>8219</v>
      </c>
      <c r="B1137" s="16">
        <v>84</v>
      </c>
      <c r="I1137" s="19" t="s">
        <v>8221</v>
      </c>
      <c r="J1137" s="16">
        <v>11</v>
      </c>
    </row>
    <row r="1138" spans="1:10" x14ac:dyDescent="0.25">
      <c r="A1138" s="18" t="s">
        <v>8219</v>
      </c>
      <c r="B1138" s="16">
        <v>197</v>
      </c>
      <c r="I1138" s="19" t="s">
        <v>8221</v>
      </c>
      <c r="J1138" s="16">
        <v>6</v>
      </c>
    </row>
    <row r="1139" spans="1:10" x14ac:dyDescent="0.25">
      <c r="A1139" s="18" t="s">
        <v>8219</v>
      </c>
      <c r="B1139" s="16">
        <v>271</v>
      </c>
      <c r="I1139" s="19" t="s">
        <v>8221</v>
      </c>
      <c r="J1139" s="16">
        <v>0</v>
      </c>
    </row>
    <row r="1140" spans="1:10" x14ac:dyDescent="0.25">
      <c r="A1140" s="18" t="s">
        <v>8219</v>
      </c>
      <c r="B1140" s="16">
        <v>50</v>
      </c>
      <c r="I1140" s="19" t="s">
        <v>8221</v>
      </c>
      <c r="J1140" s="16">
        <v>67</v>
      </c>
    </row>
    <row r="1141" spans="1:10" x14ac:dyDescent="0.25">
      <c r="A1141" s="18" t="s">
        <v>8219</v>
      </c>
      <c r="B1141" s="16">
        <v>169</v>
      </c>
      <c r="I1141" s="19" t="s">
        <v>8221</v>
      </c>
      <c r="J1141" s="16">
        <v>23</v>
      </c>
    </row>
    <row r="1142" spans="1:10" x14ac:dyDescent="0.25">
      <c r="A1142" s="18" t="s">
        <v>8219</v>
      </c>
      <c r="B1142" s="16">
        <v>205</v>
      </c>
      <c r="I1142" s="19" t="s">
        <v>8221</v>
      </c>
      <c r="J1142" s="16">
        <v>72</v>
      </c>
    </row>
    <row r="1143" spans="1:10" x14ac:dyDescent="0.25">
      <c r="A1143" s="18" t="s">
        <v>8219</v>
      </c>
      <c r="B1143" s="16">
        <v>206</v>
      </c>
      <c r="I1143" s="19" t="s">
        <v>8221</v>
      </c>
      <c r="J1143" s="16">
        <v>2</v>
      </c>
    </row>
    <row r="1144" spans="1:10" x14ac:dyDescent="0.25">
      <c r="A1144" s="18" t="s">
        <v>8219</v>
      </c>
      <c r="B1144" s="16">
        <v>84</v>
      </c>
      <c r="I1144" s="19" t="s">
        <v>8221</v>
      </c>
      <c r="J1144" s="16">
        <v>15</v>
      </c>
    </row>
    <row r="1145" spans="1:10" x14ac:dyDescent="0.25">
      <c r="A1145" s="18" t="s">
        <v>8219</v>
      </c>
      <c r="B1145" s="16">
        <v>210</v>
      </c>
      <c r="I1145" s="19" t="s">
        <v>8221</v>
      </c>
      <c r="J1145" s="16">
        <v>1</v>
      </c>
    </row>
    <row r="1146" spans="1:10" x14ac:dyDescent="0.25">
      <c r="A1146" s="18" t="s">
        <v>8219</v>
      </c>
      <c r="B1146" s="16">
        <v>181</v>
      </c>
      <c r="I1146" s="19" t="s">
        <v>8221</v>
      </c>
      <c r="J1146" s="16">
        <v>2</v>
      </c>
    </row>
    <row r="1147" spans="1:10" x14ac:dyDescent="0.25">
      <c r="A1147" s="18" t="s">
        <v>8219</v>
      </c>
      <c r="B1147" s="16">
        <v>60</v>
      </c>
      <c r="I1147" s="19" t="s">
        <v>8221</v>
      </c>
      <c r="J1147" s="16">
        <v>7</v>
      </c>
    </row>
    <row r="1148" spans="1:10" x14ac:dyDescent="0.25">
      <c r="A1148" s="18" t="s">
        <v>8219</v>
      </c>
      <c r="B1148" s="16">
        <v>445</v>
      </c>
      <c r="I1148" s="19" t="s">
        <v>8221</v>
      </c>
      <c r="J1148" s="16">
        <v>16</v>
      </c>
    </row>
    <row r="1149" spans="1:10" x14ac:dyDescent="0.25">
      <c r="A1149" s="18" t="s">
        <v>8219</v>
      </c>
      <c r="B1149" s="16">
        <v>17</v>
      </c>
      <c r="I1149" s="19" t="s">
        <v>8221</v>
      </c>
      <c r="J1149" s="16">
        <v>117</v>
      </c>
    </row>
    <row r="1150" spans="1:10" x14ac:dyDescent="0.25">
      <c r="A1150" s="18" t="s">
        <v>8219</v>
      </c>
      <c r="B1150" s="16">
        <v>194</v>
      </c>
      <c r="I1150" s="19" t="s">
        <v>8221</v>
      </c>
      <c r="J1150" s="16">
        <v>2</v>
      </c>
    </row>
    <row r="1151" spans="1:10" x14ac:dyDescent="0.25">
      <c r="A1151" s="18" t="s">
        <v>8219</v>
      </c>
      <c r="B1151" s="16">
        <v>404</v>
      </c>
      <c r="I1151" s="19" t="s">
        <v>8221</v>
      </c>
      <c r="J1151" s="16">
        <v>7</v>
      </c>
    </row>
    <row r="1152" spans="1:10" x14ac:dyDescent="0.25">
      <c r="A1152" s="18" t="s">
        <v>8219</v>
      </c>
      <c r="B1152" s="16">
        <v>194</v>
      </c>
      <c r="I1152" s="19" t="s">
        <v>8221</v>
      </c>
      <c r="J1152" s="16">
        <v>3</v>
      </c>
    </row>
    <row r="1153" spans="1:10" x14ac:dyDescent="0.25">
      <c r="A1153" s="18" t="s">
        <v>8219</v>
      </c>
      <c r="B1153" s="16">
        <v>902</v>
      </c>
      <c r="I1153" s="19" t="s">
        <v>8221</v>
      </c>
      <c r="J1153" s="16">
        <v>20</v>
      </c>
    </row>
    <row r="1154" spans="1:10" x14ac:dyDescent="0.25">
      <c r="A1154" s="18" t="s">
        <v>8219</v>
      </c>
      <c r="B1154" s="16">
        <v>1670</v>
      </c>
      <c r="I1154" s="19" t="s">
        <v>8221</v>
      </c>
      <c r="J1154" s="16">
        <v>50</v>
      </c>
    </row>
    <row r="1155" spans="1:10" x14ac:dyDescent="0.25">
      <c r="A1155" s="18" t="s">
        <v>8219</v>
      </c>
      <c r="B1155" s="16">
        <v>1328</v>
      </c>
      <c r="I1155" s="19" t="s">
        <v>8221</v>
      </c>
      <c r="J1155" s="16">
        <v>2</v>
      </c>
    </row>
    <row r="1156" spans="1:10" x14ac:dyDescent="0.25">
      <c r="A1156" s="18" t="s">
        <v>8219</v>
      </c>
      <c r="B1156" s="16">
        <v>944</v>
      </c>
      <c r="I1156" s="19" t="s">
        <v>8221</v>
      </c>
      <c r="J1156" s="16">
        <v>3</v>
      </c>
    </row>
    <row r="1157" spans="1:10" x14ac:dyDescent="0.25">
      <c r="A1157" s="18" t="s">
        <v>8219</v>
      </c>
      <c r="B1157" s="16">
        <v>147</v>
      </c>
      <c r="I1157" s="19" t="s">
        <v>8221</v>
      </c>
      <c r="J1157" s="16">
        <v>27</v>
      </c>
    </row>
    <row r="1158" spans="1:10" x14ac:dyDescent="0.25">
      <c r="A1158" s="18" t="s">
        <v>8219</v>
      </c>
      <c r="B1158" s="16">
        <v>99</v>
      </c>
      <c r="I1158" s="19" t="s">
        <v>8221</v>
      </c>
      <c r="J1158" s="16">
        <v>7</v>
      </c>
    </row>
    <row r="1159" spans="1:10" x14ac:dyDescent="0.25">
      <c r="A1159" s="18" t="s">
        <v>8219</v>
      </c>
      <c r="B1159" s="16">
        <v>79</v>
      </c>
      <c r="I1159" s="19" t="s">
        <v>8221</v>
      </c>
      <c r="J1159" s="16">
        <v>5</v>
      </c>
    </row>
    <row r="1160" spans="1:10" x14ac:dyDescent="0.25">
      <c r="A1160" s="18" t="s">
        <v>8219</v>
      </c>
      <c r="B1160" s="16">
        <v>75</v>
      </c>
      <c r="I1160" s="19" t="s">
        <v>8221</v>
      </c>
      <c r="J1160" s="16">
        <v>0</v>
      </c>
    </row>
    <row r="1161" spans="1:10" x14ac:dyDescent="0.25">
      <c r="A1161" s="18" t="s">
        <v>8219</v>
      </c>
      <c r="B1161" s="16">
        <v>207</v>
      </c>
      <c r="I1161" s="19" t="s">
        <v>8221</v>
      </c>
      <c r="J1161" s="16">
        <v>3</v>
      </c>
    </row>
    <row r="1162" spans="1:10" x14ac:dyDescent="0.25">
      <c r="A1162" s="18" t="s">
        <v>8219</v>
      </c>
      <c r="B1162" s="16">
        <v>102</v>
      </c>
      <c r="I1162" s="19" t="s">
        <v>8221</v>
      </c>
      <c r="J1162" s="16">
        <v>6</v>
      </c>
    </row>
    <row r="1163" spans="1:10" x14ac:dyDescent="0.25">
      <c r="A1163" s="18" t="s">
        <v>8219</v>
      </c>
      <c r="B1163" s="16">
        <v>32</v>
      </c>
      <c r="I1163" s="19" t="s">
        <v>8221</v>
      </c>
      <c r="J1163" s="16">
        <v>9</v>
      </c>
    </row>
    <row r="1164" spans="1:10" x14ac:dyDescent="0.25">
      <c r="A1164" s="18" t="s">
        <v>8219</v>
      </c>
      <c r="B1164" s="16">
        <v>480</v>
      </c>
      <c r="I1164" s="19" t="s">
        <v>8221</v>
      </c>
      <c r="J1164" s="16">
        <v>3</v>
      </c>
    </row>
    <row r="1165" spans="1:10" x14ac:dyDescent="0.25">
      <c r="A1165" s="18" t="s">
        <v>8219</v>
      </c>
      <c r="B1165" s="16">
        <v>11</v>
      </c>
      <c r="I1165" s="19" t="s">
        <v>8221</v>
      </c>
      <c r="J1165" s="16">
        <v>2</v>
      </c>
    </row>
    <row r="1166" spans="1:10" x14ac:dyDescent="0.25">
      <c r="A1166" s="18" t="s">
        <v>8219</v>
      </c>
      <c r="B1166" s="16">
        <v>12</v>
      </c>
      <c r="I1166" s="19" t="s">
        <v>8221</v>
      </c>
      <c r="J1166" s="16">
        <v>3</v>
      </c>
    </row>
    <row r="1167" spans="1:10" x14ac:dyDescent="0.25">
      <c r="A1167" s="18" t="s">
        <v>8219</v>
      </c>
      <c r="B1167" s="16">
        <v>48</v>
      </c>
      <c r="I1167" s="19" t="s">
        <v>8221</v>
      </c>
      <c r="J1167" s="16">
        <v>45</v>
      </c>
    </row>
    <row r="1168" spans="1:10" x14ac:dyDescent="0.25">
      <c r="A1168" s="18" t="s">
        <v>8219</v>
      </c>
      <c r="B1168" s="16">
        <v>59</v>
      </c>
      <c r="I1168" s="19" t="s">
        <v>8221</v>
      </c>
      <c r="J1168" s="16">
        <v>9</v>
      </c>
    </row>
    <row r="1169" spans="1:10" x14ac:dyDescent="0.25">
      <c r="A1169" s="18" t="s">
        <v>8219</v>
      </c>
      <c r="B1169" s="16">
        <v>79</v>
      </c>
      <c r="I1169" s="19" t="s">
        <v>8221</v>
      </c>
      <c r="J1169" s="16">
        <v>9</v>
      </c>
    </row>
    <row r="1170" spans="1:10" x14ac:dyDescent="0.25">
      <c r="A1170" s="18" t="s">
        <v>8219</v>
      </c>
      <c r="B1170" s="16">
        <v>14</v>
      </c>
      <c r="I1170" s="19" t="s">
        <v>8221</v>
      </c>
      <c r="J1170" s="16">
        <v>21</v>
      </c>
    </row>
    <row r="1171" spans="1:10" x14ac:dyDescent="0.25">
      <c r="A1171" s="18" t="s">
        <v>8219</v>
      </c>
      <c r="B1171" s="16">
        <v>106</v>
      </c>
      <c r="I1171" s="19" t="s">
        <v>8221</v>
      </c>
      <c r="J1171" s="16">
        <v>17</v>
      </c>
    </row>
    <row r="1172" spans="1:10" x14ac:dyDescent="0.25">
      <c r="A1172" s="18" t="s">
        <v>8219</v>
      </c>
      <c r="B1172" s="16">
        <v>25</v>
      </c>
      <c r="I1172" s="19" t="s">
        <v>8221</v>
      </c>
      <c r="J1172" s="16">
        <v>1</v>
      </c>
    </row>
    <row r="1173" spans="1:10" x14ac:dyDescent="0.25">
      <c r="A1173" s="18" t="s">
        <v>8219</v>
      </c>
      <c r="B1173" s="16">
        <v>25</v>
      </c>
      <c r="I1173" s="19" t="s">
        <v>8221</v>
      </c>
      <c r="J1173" s="16">
        <v>1</v>
      </c>
    </row>
    <row r="1174" spans="1:10" x14ac:dyDescent="0.25">
      <c r="A1174" s="18" t="s">
        <v>8219</v>
      </c>
      <c r="B1174" s="16">
        <v>29</v>
      </c>
      <c r="I1174" s="19" t="s">
        <v>8221</v>
      </c>
      <c r="J1174" s="16">
        <v>14</v>
      </c>
    </row>
    <row r="1175" spans="1:10" x14ac:dyDescent="0.25">
      <c r="A1175" s="18" t="s">
        <v>8219</v>
      </c>
      <c r="B1175" s="16">
        <v>43</v>
      </c>
      <c r="I1175" s="19" t="s">
        <v>8221</v>
      </c>
      <c r="J1175" s="16">
        <v>42</v>
      </c>
    </row>
    <row r="1176" spans="1:10" x14ac:dyDescent="0.25">
      <c r="A1176" s="18" t="s">
        <v>8219</v>
      </c>
      <c r="B1176" s="16">
        <v>46</v>
      </c>
      <c r="I1176" s="19" t="s">
        <v>8221</v>
      </c>
      <c r="J1176" s="16">
        <v>27</v>
      </c>
    </row>
    <row r="1177" spans="1:10" x14ac:dyDescent="0.25">
      <c r="A1177" s="18" t="s">
        <v>8219</v>
      </c>
      <c r="B1177" s="16">
        <v>27</v>
      </c>
      <c r="I1177" s="19" t="s">
        <v>8221</v>
      </c>
      <c r="J1177" s="16">
        <v>5</v>
      </c>
    </row>
    <row r="1178" spans="1:10" x14ac:dyDescent="0.25">
      <c r="A1178" s="18" t="s">
        <v>8219</v>
      </c>
      <c r="B1178" s="16">
        <v>112</v>
      </c>
      <c r="I1178" s="19" t="s">
        <v>8221</v>
      </c>
      <c r="J1178" s="16">
        <v>13</v>
      </c>
    </row>
    <row r="1179" spans="1:10" x14ac:dyDescent="0.25">
      <c r="A1179" s="18" t="s">
        <v>8219</v>
      </c>
      <c r="B1179" s="16">
        <v>34</v>
      </c>
      <c r="I1179" s="19" t="s">
        <v>8221</v>
      </c>
      <c r="J1179" s="16">
        <v>12</v>
      </c>
    </row>
    <row r="1180" spans="1:10" x14ac:dyDescent="0.25">
      <c r="A1180" s="18" t="s">
        <v>8219</v>
      </c>
      <c r="B1180" s="16">
        <v>145</v>
      </c>
      <c r="I1180" s="19" t="s">
        <v>8221</v>
      </c>
      <c r="J1180" s="16">
        <v>90</v>
      </c>
    </row>
    <row r="1181" spans="1:10" x14ac:dyDescent="0.25">
      <c r="A1181" s="18" t="s">
        <v>8219</v>
      </c>
      <c r="B1181" s="16">
        <v>19</v>
      </c>
      <c r="I1181" s="19" t="s">
        <v>8221</v>
      </c>
      <c r="J1181" s="16">
        <v>2</v>
      </c>
    </row>
    <row r="1182" spans="1:10" x14ac:dyDescent="0.25">
      <c r="A1182" s="18" t="s">
        <v>8219</v>
      </c>
      <c r="B1182" s="16">
        <v>288</v>
      </c>
      <c r="I1182" s="19" t="s">
        <v>8221</v>
      </c>
      <c r="J1182" s="16">
        <v>5</v>
      </c>
    </row>
    <row r="1183" spans="1:10" x14ac:dyDescent="0.25">
      <c r="A1183" s="18" t="s">
        <v>8219</v>
      </c>
      <c r="B1183" s="16">
        <v>14</v>
      </c>
      <c r="I1183" s="19" t="s">
        <v>8221</v>
      </c>
      <c r="J1183" s="16">
        <v>31</v>
      </c>
    </row>
    <row r="1184" spans="1:10" x14ac:dyDescent="0.25">
      <c r="A1184" s="18" t="s">
        <v>8219</v>
      </c>
      <c r="B1184" s="16">
        <v>7</v>
      </c>
      <c r="I1184" s="19" t="s">
        <v>8221</v>
      </c>
      <c r="J1184" s="16">
        <v>4</v>
      </c>
    </row>
    <row r="1185" spans="1:10" x14ac:dyDescent="0.25">
      <c r="A1185" s="18" t="s">
        <v>8219</v>
      </c>
      <c r="B1185" s="16">
        <v>211</v>
      </c>
      <c r="I1185" s="19" t="s">
        <v>8221</v>
      </c>
      <c r="J1185" s="16">
        <v>29</v>
      </c>
    </row>
    <row r="1186" spans="1:10" x14ac:dyDescent="0.25">
      <c r="A1186" s="18" t="s">
        <v>8219</v>
      </c>
      <c r="B1186" s="16">
        <v>85</v>
      </c>
      <c r="I1186" s="19" t="s">
        <v>8221</v>
      </c>
      <c r="J1186" s="16">
        <v>2</v>
      </c>
    </row>
    <row r="1187" spans="1:10" x14ac:dyDescent="0.25">
      <c r="A1187" s="18" t="s">
        <v>8219</v>
      </c>
      <c r="B1187" s="16">
        <v>103</v>
      </c>
      <c r="I1187" s="19" t="s">
        <v>8221</v>
      </c>
      <c r="J1187" s="16">
        <v>114</v>
      </c>
    </row>
    <row r="1188" spans="1:10" x14ac:dyDescent="0.25">
      <c r="A1188" s="18" t="s">
        <v>8219</v>
      </c>
      <c r="B1188" s="16">
        <v>113</v>
      </c>
      <c r="I1188" s="19" t="s">
        <v>8221</v>
      </c>
      <c r="J1188" s="16">
        <v>1</v>
      </c>
    </row>
    <row r="1189" spans="1:10" x14ac:dyDescent="0.25">
      <c r="A1189" s="18" t="s">
        <v>8219</v>
      </c>
      <c r="B1189" s="16">
        <v>167</v>
      </c>
      <c r="I1189" s="19" t="s">
        <v>8221</v>
      </c>
      <c r="J1189" s="16">
        <v>76</v>
      </c>
    </row>
    <row r="1190" spans="1:10" x14ac:dyDescent="0.25">
      <c r="A1190" s="18" t="s">
        <v>8219</v>
      </c>
      <c r="B1190" s="16">
        <v>73</v>
      </c>
      <c r="I1190" s="19" t="s">
        <v>8221</v>
      </c>
      <c r="J1190" s="16">
        <v>9</v>
      </c>
    </row>
    <row r="1191" spans="1:10" x14ac:dyDescent="0.25">
      <c r="A1191" s="18" t="s">
        <v>8219</v>
      </c>
      <c r="B1191" s="16">
        <v>75</v>
      </c>
      <c r="I1191" s="19" t="s">
        <v>8221</v>
      </c>
      <c r="J1191" s="16">
        <v>37</v>
      </c>
    </row>
    <row r="1192" spans="1:10" x14ac:dyDescent="0.25">
      <c r="A1192" s="18" t="s">
        <v>8219</v>
      </c>
      <c r="B1192" s="16">
        <v>614</v>
      </c>
      <c r="I1192" s="19" t="s">
        <v>8221</v>
      </c>
      <c r="J1192" s="16">
        <v>0</v>
      </c>
    </row>
    <row r="1193" spans="1:10" x14ac:dyDescent="0.25">
      <c r="A1193" s="18" t="s">
        <v>8219</v>
      </c>
      <c r="B1193" s="16">
        <v>107</v>
      </c>
      <c r="I1193" s="19" t="s">
        <v>8221</v>
      </c>
      <c r="J1193" s="16">
        <v>1</v>
      </c>
    </row>
    <row r="1194" spans="1:10" x14ac:dyDescent="0.25">
      <c r="A1194" s="18" t="s">
        <v>8219</v>
      </c>
      <c r="B1194" s="16">
        <v>1224</v>
      </c>
      <c r="I1194" s="19" t="s">
        <v>8221</v>
      </c>
      <c r="J1194" s="16">
        <v>10</v>
      </c>
    </row>
    <row r="1195" spans="1:10" x14ac:dyDescent="0.25">
      <c r="A1195" s="18" t="s">
        <v>8219</v>
      </c>
      <c r="B1195" s="16">
        <v>104</v>
      </c>
      <c r="I1195" s="19" t="s">
        <v>8221</v>
      </c>
      <c r="J1195" s="16">
        <v>1</v>
      </c>
    </row>
    <row r="1196" spans="1:10" x14ac:dyDescent="0.25">
      <c r="A1196" s="18" t="s">
        <v>8219</v>
      </c>
      <c r="B1196" s="16">
        <v>79</v>
      </c>
      <c r="I1196" s="19" t="s">
        <v>8221</v>
      </c>
      <c r="J1196" s="16">
        <v>2</v>
      </c>
    </row>
    <row r="1197" spans="1:10" x14ac:dyDescent="0.25">
      <c r="A1197" s="18" t="s">
        <v>8219</v>
      </c>
      <c r="B1197" s="16">
        <v>157</v>
      </c>
      <c r="I1197" s="19" t="s">
        <v>8221</v>
      </c>
      <c r="J1197" s="16">
        <v>1</v>
      </c>
    </row>
    <row r="1198" spans="1:10" x14ac:dyDescent="0.25">
      <c r="A1198" s="18" t="s">
        <v>8219</v>
      </c>
      <c r="B1198" s="16">
        <v>50</v>
      </c>
      <c r="I1198" s="19" t="s">
        <v>8221</v>
      </c>
      <c r="J1198" s="16">
        <v>10</v>
      </c>
    </row>
    <row r="1199" spans="1:10" x14ac:dyDescent="0.25">
      <c r="A1199" s="18" t="s">
        <v>8219</v>
      </c>
      <c r="B1199" s="16">
        <v>64</v>
      </c>
      <c r="I1199" s="19" t="s">
        <v>8221</v>
      </c>
      <c r="J1199" s="16">
        <v>9</v>
      </c>
    </row>
    <row r="1200" spans="1:10" x14ac:dyDescent="0.25">
      <c r="A1200" s="18" t="s">
        <v>8219</v>
      </c>
      <c r="B1200" s="16">
        <v>200</v>
      </c>
      <c r="I1200" s="19" t="s">
        <v>8221</v>
      </c>
      <c r="J1200" s="16">
        <v>19</v>
      </c>
    </row>
    <row r="1201" spans="1:10" x14ac:dyDescent="0.25">
      <c r="A1201" s="18" t="s">
        <v>8219</v>
      </c>
      <c r="B1201" s="16">
        <v>22</v>
      </c>
      <c r="I1201" s="19" t="s">
        <v>8221</v>
      </c>
      <c r="J1201" s="16">
        <v>0</v>
      </c>
    </row>
    <row r="1202" spans="1:10" x14ac:dyDescent="0.25">
      <c r="A1202" s="18" t="s">
        <v>8219</v>
      </c>
      <c r="B1202" s="16">
        <v>163</v>
      </c>
      <c r="I1202" s="19" t="s">
        <v>8221</v>
      </c>
      <c r="J1202" s="16">
        <v>4</v>
      </c>
    </row>
    <row r="1203" spans="1:10" x14ac:dyDescent="0.25">
      <c r="A1203" s="18" t="s">
        <v>8219</v>
      </c>
      <c r="B1203" s="16">
        <v>77</v>
      </c>
      <c r="I1203" s="19" t="s">
        <v>8221</v>
      </c>
      <c r="J1203" s="16">
        <v>8</v>
      </c>
    </row>
    <row r="1204" spans="1:10" x14ac:dyDescent="0.25">
      <c r="A1204" s="18" t="s">
        <v>8219</v>
      </c>
      <c r="B1204" s="16">
        <v>89</v>
      </c>
      <c r="I1204" s="19" t="s">
        <v>8221</v>
      </c>
      <c r="J1204" s="16">
        <v>24</v>
      </c>
    </row>
    <row r="1205" spans="1:10" x14ac:dyDescent="0.25">
      <c r="A1205" s="18" t="s">
        <v>8219</v>
      </c>
      <c r="B1205" s="16">
        <v>3355</v>
      </c>
      <c r="I1205" s="19" t="s">
        <v>8221</v>
      </c>
      <c r="J1205" s="16">
        <v>0</v>
      </c>
    </row>
    <row r="1206" spans="1:10" x14ac:dyDescent="0.25">
      <c r="A1206" s="18" t="s">
        <v>8219</v>
      </c>
      <c r="B1206" s="16">
        <v>537</v>
      </c>
      <c r="I1206" s="19" t="s">
        <v>8221</v>
      </c>
      <c r="J1206" s="16">
        <v>39</v>
      </c>
    </row>
    <row r="1207" spans="1:10" x14ac:dyDescent="0.25">
      <c r="A1207" s="18" t="s">
        <v>8219</v>
      </c>
      <c r="B1207" s="16">
        <v>125</v>
      </c>
      <c r="I1207" s="19" t="s">
        <v>8221</v>
      </c>
      <c r="J1207" s="16">
        <v>6</v>
      </c>
    </row>
    <row r="1208" spans="1:10" x14ac:dyDescent="0.25">
      <c r="A1208" s="18" t="s">
        <v>8219</v>
      </c>
      <c r="B1208" s="16">
        <v>163</v>
      </c>
      <c r="I1208" s="19" t="s">
        <v>8221</v>
      </c>
      <c r="J1208" s="16">
        <v>4</v>
      </c>
    </row>
    <row r="1209" spans="1:10" x14ac:dyDescent="0.25">
      <c r="A1209" s="18" t="s">
        <v>8219</v>
      </c>
      <c r="B1209" s="16">
        <v>283</v>
      </c>
      <c r="I1209" s="19" t="s">
        <v>8221</v>
      </c>
      <c r="J1209" s="16">
        <v>3</v>
      </c>
    </row>
    <row r="1210" spans="1:10" x14ac:dyDescent="0.25">
      <c r="A1210" s="18" t="s">
        <v>8219</v>
      </c>
      <c r="B1210" s="16">
        <v>352</v>
      </c>
      <c r="I1210" s="19" t="s">
        <v>8221</v>
      </c>
      <c r="J1210" s="16">
        <v>53</v>
      </c>
    </row>
    <row r="1211" spans="1:10" x14ac:dyDescent="0.25">
      <c r="A1211" s="18" t="s">
        <v>8219</v>
      </c>
      <c r="B1211" s="16">
        <v>94</v>
      </c>
      <c r="I1211" s="19" t="s">
        <v>8221</v>
      </c>
      <c r="J1211" s="16">
        <v>1</v>
      </c>
    </row>
    <row r="1212" spans="1:10" x14ac:dyDescent="0.25">
      <c r="A1212" s="18" t="s">
        <v>8219</v>
      </c>
      <c r="B1212" s="16">
        <v>67</v>
      </c>
      <c r="I1212" s="19" t="s">
        <v>8221</v>
      </c>
      <c r="J1212" s="16">
        <v>2</v>
      </c>
    </row>
    <row r="1213" spans="1:10" x14ac:dyDescent="0.25">
      <c r="A1213" s="18" t="s">
        <v>8219</v>
      </c>
      <c r="B1213" s="16">
        <v>221</v>
      </c>
      <c r="I1213" s="19" t="s">
        <v>8221</v>
      </c>
      <c r="J1213" s="16">
        <v>25</v>
      </c>
    </row>
    <row r="1214" spans="1:10" x14ac:dyDescent="0.25">
      <c r="A1214" s="18" t="s">
        <v>8219</v>
      </c>
      <c r="B1214" s="16">
        <v>2165</v>
      </c>
      <c r="I1214" s="19" t="s">
        <v>8221</v>
      </c>
      <c r="J1214" s="16">
        <v>6</v>
      </c>
    </row>
    <row r="1215" spans="1:10" x14ac:dyDescent="0.25">
      <c r="A1215" s="18" t="s">
        <v>8219</v>
      </c>
      <c r="B1215" s="16">
        <v>179</v>
      </c>
      <c r="I1215" s="19" t="s">
        <v>8221</v>
      </c>
      <c r="J1215" s="16">
        <v>0</v>
      </c>
    </row>
    <row r="1216" spans="1:10" x14ac:dyDescent="0.25">
      <c r="A1216" s="18" t="s">
        <v>8219</v>
      </c>
      <c r="B1216" s="16">
        <v>123</v>
      </c>
      <c r="I1216" s="19" t="s">
        <v>8221</v>
      </c>
      <c r="J1216" s="16">
        <v>12</v>
      </c>
    </row>
    <row r="1217" spans="1:10" x14ac:dyDescent="0.25">
      <c r="A1217" s="18" t="s">
        <v>8219</v>
      </c>
      <c r="B1217" s="16">
        <v>1104</v>
      </c>
      <c r="I1217" s="19" t="s">
        <v>8221</v>
      </c>
      <c r="J1217" s="16">
        <v>0</v>
      </c>
    </row>
    <row r="1218" spans="1:10" x14ac:dyDescent="0.25">
      <c r="A1218" s="18" t="s">
        <v>8219</v>
      </c>
      <c r="B1218" s="16">
        <v>403</v>
      </c>
      <c r="I1218" s="19" t="s">
        <v>8221</v>
      </c>
      <c r="J1218" s="16">
        <v>36</v>
      </c>
    </row>
    <row r="1219" spans="1:10" x14ac:dyDescent="0.25">
      <c r="A1219" s="18" t="s">
        <v>8219</v>
      </c>
      <c r="B1219" s="16">
        <v>109</v>
      </c>
      <c r="I1219" s="19" t="s">
        <v>8221</v>
      </c>
      <c r="J1219" s="16">
        <v>0</v>
      </c>
    </row>
    <row r="1220" spans="1:10" x14ac:dyDescent="0.25">
      <c r="A1220" s="18" t="s">
        <v>8219</v>
      </c>
      <c r="B1220" s="16">
        <v>372</v>
      </c>
      <c r="I1220" s="19" t="s">
        <v>8221</v>
      </c>
      <c r="J1220" s="16">
        <v>2</v>
      </c>
    </row>
    <row r="1221" spans="1:10" x14ac:dyDescent="0.25">
      <c r="A1221" s="18" t="s">
        <v>8219</v>
      </c>
      <c r="B1221" s="16">
        <v>311</v>
      </c>
      <c r="I1221" s="19" t="s">
        <v>8221</v>
      </c>
      <c r="J1221" s="16">
        <v>1</v>
      </c>
    </row>
    <row r="1222" spans="1:10" x14ac:dyDescent="0.25">
      <c r="A1222" s="18" t="s">
        <v>8219</v>
      </c>
      <c r="B1222" s="16">
        <v>61</v>
      </c>
      <c r="I1222" s="19" t="s">
        <v>8221</v>
      </c>
      <c r="J1222" s="16">
        <v>59</v>
      </c>
    </row>
    <row r="1223" spans="1:10" x14ac:dyDescent="0.25">
      <c r="A1223" s="18" t="s">
        <v>8219</v>
      </c>
      <c r="B1223" s="16">
        <v>115</v>
      </c>
      <c r="I1223" s="19" t="s">
        <v>8221</v>
      </c>
      <c r="J1223" s="16">
        <v>1</v>
      </c>
    </row>
    <row r="1224" spans="1:10" x14ac:dyDescent="0.25">
      <c r="A1224" s="18" t="s">
        <v>8219</v>
      </c>
      <c r="B1224" s="16">
        <v>111</v>
      </c>
      <c r="I1224" s="19" t="s">
        <v>8221</v>
      </c>
      <c r="J1224" s="16">
        <v>31</v>
      </c>
    </row>
    <row r="1225" spans="1:10" x14ac:dyDescent="0.25">
      <c r="A1225" s="18" t="s">
        <v>8219</v>
      </c>
      <c r="B1225" s="16">
        <v>337</v>
      </c>
      <c r="I1225" s="19" t="s">
        <v>8221</v>
      </c>
      <c r="J1225" s="16">
        <v>18</v>
      </c>
    </row>
    <row r="1226" spans="1:10" x14ac:dyDescent="0.25">
      <c r="A1226" s="18" t="s">
        <v>8219</v>
      </c>
      <c r="B1226" s="16">
        <v>9</v>
      </c>
      <c r="I1226" s="19" t="s">
        <v>8221</v>
      </c>
      <c r="J1226" s="16">
        <v>10</v>
      </c>
    </row>
    <row r="1227" spans="1:10" x14ac:dyDescent="0.25">
      <c r="A1227" s="18" t="s">
        <v>8219</v>
      </c>
      <c r="B1227" s="16">
        <v>120</v>
      </c>
      <c r="I1227" s="19" t="s">
        <v>8221</v>
      </c>
      <c r="J1227" s="16">
        <v>0</v>
      </c>
    </row>
    <row r="1228" spans="1:10" x14ac:dyDescent="0.25">
      <c r="A1228" s="18" t="s">
        <v>8219</v>
      </c>
      <c r="B1228" s="16">
        <v>102</v>
      </c>
      <c r="I1228" s="19" t="s">
        <v>8221</v>
      </c>
      <c r="J1228" s="16">
        <v>14</v>
      </c>
    </row>
    <row r="1229" spans="1:10" x14ac:dyDescent="0.25">
      <c r="A1229" s="18" t="s">
        <v>8219</v>
      </c>
      <c r="B1229" s="16">
        <v>186</v>
      </c>
      <c r="I1229" s="19" t="s">
        <v>8221</v>
      </c>
      <c r="J1229" s="16">
        <v>2</v>
      </c>
    </row>
    <row r="1230" spans="1:10" x14ac:dyDescent="0.25">
      <c r="A1230" s="18" t="s">
        <v>8219</v>
      </c>
      <c r="B1230" s="16">
        <v>15</v>
      </c>
      <c r="I1230" s="19" t="s">
        <v>8221</v>
      </c>
      <c r="J1230" s="16">
        <v>1</v>
      </c>
    </row>
    <row r="1231" spans="1:10" x14ac:dyDescent="0.25">
      <c r="A1231" s="18" t="s">
        <v>8219</v>
      </c>
      <c r="B1231" s="16">
        <v>67</v>
      </c>
      <c r="I1231" s="19" t="s">
        <v>8221</v>
      </c>
      <c r="J1231" s="16">
        <v>3</v>
      </c>
    </row>
    <row r="1232" spans="1:10" x14ac:dyDescent="0.25">
      <c r="A1232" s="18" t="s">
        <v>8219</v>
      </c>
      <c r="B1232" s="16">
        <v>130</v>
      </c>
      <c r="I1232" s="19" t="s">
        <v>8221</v>
      </c>
      <c r="J1232" s="16">
        <v>0</v>
      </c>
    </row>
    <row r="1233" spans="1:10" x14ac:dyDescent="0.25">
      <c r="A1233" s="18" t="s">
        <v>8219</v>
      </c>
      <c r="B1233" s="16">
        <v>16</v>
      </c>
      <c r="I1233" s="19" t="s">
        <v>8221</v>
      </c>
      <c r="J1233" s="16">
        <v>2</v>
      </c>
    </row>
    <row r="1234" spans="1:10" x14ac:dyDescent="0.25">
      <c r="A1234" s="18" t="s">
        <v>8219</v>
      </c>
      <c r="B1234" s="16">
        <v>67</v>
      </c>
      <c r="I1234" s="19" t="s">
        <v>8221</v>
      </c>
      <c r="J1234" s="16">
        <v>0</v>
      </c>
    </row>
    <row r="1235" spans="1:10" x14ac:dyDescent="0.25">
      <c r="A1235" s="18" t="s">
        <v>8219</v>
      </c>
      <c r="B1235" s="16">
        <v>124</v>
      </c>
      <c r="I1235" s="19" t="s">
        <v>8221</v>
      </c>
      <c r="J1235" s="16">
        <v>12</v>
      </c>
    </row>
    <row r="1236" spans="1:10" x14ac:dyDescent="0.25">
      <c r="A1236" s="18" t="s">
        <v>8219</v>
      </c>
      <c r="B1236" s="16">
        <v>80</v>
      </c>
      <c r="I1236" s="19" t="s">
        <v>8221</v>
      </c>
      <c r="J1236" s="16">
        <v>1</v>
      </c>
    </row>
    <row r="1237" spans="1:10" x14ac:dyDescent="0.25">
      <c r="A1237" s="18" t="s">
        <v>8219</v>
      </c>
      <c r="B1237" s="16">
        <v>282</v>
      </c>
      <c r="I1237" s="19" t="s">
        <v>8221</v>
      </c>
      <c r="J1237" s="16">
        <v>8</v>
      </c>
    </row>
    <row r="1238" spans="1:10" x14ac:dyDescent="0.25">
      <c r="A1238" s="18" t="s">
        <v>8219</v>
      </c>
      <c r="B1238" s="16">
        <v>68</v>
      </c>
      <c r="I1238" s="19" t="s">
        <v>8221</v>
      </c>
      <c r="J1238" s="16">
        <v>2</v>
      </c>
    </row>
    <row r="1239" spans="1:10" x14ac:dyDescent="0.25">
      <c r="A1239" s="18" t="s">
        <v>8219</v>
      </c>
      <c r="B1239" s="16">
        <v>86</v>
      </c>
      <c r="I1239" s="19" t="s">
        <v>8221</v>
      </c>
      <c r="J1239" s="16">
        <v>31</v>
      </c>
    </row>
    <row r="1240" spans="1:10" x14ac:dyDescent="0.25">
      <c r="A1240" s="18" t="s">
        <v>8219</v>
      </c>
      <c r="B1240" s="16">
        <v>115</v>
      </c>
      <c r="I1240" s="19" t="s">
        <v>8221</v>
      </c>
      <c r="J1240" s="16">
        <v>5</v>
      </c>
    </row>
    <row r="1241" spans="1:10" x14ac:dyDescent="0.25">
      <c r="A1241" s="18" t="s">
        <v>8219</v>
      </c>
      <c r="B1241" s="16">
        <v>75</v>
      </c>
      <c r="I1241" s="19" t="s">
        <v>8221</v>
      </c>
      <c r="J1241" s="16">
        <v>1</v>
      </c>
    </row>
    <row r="1242" spans="1:10" x14ac:dyDescent="0.25">
      <c r="A1242" s="18" t="s">
        <v>8219</v>
      </c>
      <c r="B1242" s="16">
        <v>43</v>
      </c>
      <c r="I1242" s="19" t="s">
        <v>8221</v>
      </c>
      <c r="J1242" s="16">
        <v>12</v>
      </c>
    </row>
    <row r="1243" spans="1:10" x14ac:dyDescent="0.25">
      <c r="A1243" s="18" t="s">
        <v>8219</v>
      </c>
      <c r="B1243" s="16">
        <v>48</v>
      </c>
      <c r="I1243" s="19" t="s">
        <v>8221</v>
      </c>
      <c r="J1243" s="16">
        <v>4</v>
      </c>
    </row>
    <row r="1244" spans="1:10" x14ac:dyDescent="0.25">
      <c r="A1244" s="18" t="s">
        <v>8219</v>
      </c>
      <c r="B1244" s="16">
        <v>52</v>
      </c>
      <c r="I1244" s="19" t="s">
        <v>8221</v>
      </c>
      <c r="J1244" s="16">
        <v>0</v>
      </c>
    </row>
    <row r="1245" spans="1:10" x14ac:dyDescent="0.25">
      <c r="A1245" s="18" t="s">
        <v>8219</v>
      </c>
      <c r="B1245" s="16">
        <v>43</v>
      </c>
      <c r="I1245" s="19" t="s">
        <v>8221</v>
      </c>
      <c r="J1245" s="16">
        <v>7</v>
      </c>
    </row>
    <row r="1246" spans="1:10" x14ac:dyDescent="0.25">
      <c r="A1246" s="18" t="s">
        <v>8219</v>
      </c>
      <c r="B1246" s="16">
        <v>58</v>
      </c>
      <c r="I1246" s="19" t="s">
        <v>8221</v>
      </c>
      <c r="J1246" s="16">
        <v>2</v>
      </c>
    </row>
    <row r="1247" spans="1:10" x14ac:dyDescent="0.25">
      <c r="A1247" s="18" t="s">
        <v>8219</v>
      </c>
      <c r="B1247" s="16">
        <v>47</v>
      </c>
      <c r="I1247" s="19" t="s">
        <v>8221</v>
      </c>
      <c r="J1247" s="16">
        <v>1</v>
      </c>
    </row>
    <row r="1248" spans="1:10" x14ac:dyDescent="0.25">
      <c r="A1248" s="18" t="s">
        <v>8219</v>
      </c>
      <c r="B1248" s="16">
        <v>36</v>
      </c>
      <c r="I1248" s="19" t="s">
        <v>8221</v>
      </c>
      <c r="J1248" s="16">
        <v>4</v>
      </c>
    </row>
    <row r="1249" spans="1:10" x14ac:dyDescent="0.25">
      <c r="A1249" s="18" t="s">
        <v>8219</v>
      </c>
      <c r="B1249" s="16">
        <v>17</v>
      </c>
      <c r="I1249" s="19" t="s">
        <v>8221</v>
      </c>
      <c r="J1249" s="16">
        <v>6</v>
      </c>
    </row>
    <row r="1250" spans="1:10" x14ac:dyDescent="0.25">
      <c r="A1250" s="18" t="s">
        <v>8219</v>
      </c>
      <c r="B1250" s="16">
        <v>104</v>
      </c>
      <c r="I1250" s="19" t="s">
        <v>8221</v>
      </c>
      <c r="J1250" s="16">
        <v>8</v>
      </c>
    </row>
    <row r="1251" spans="1:10" x14ac:dyDescent="0.25">
      <c r="A1251" s="18" t="s">
        <v>8219</v>
      </c>
      <c r="B1251" s="16">
        <v>47</v>
      </c>
      <c r="I1251" s="19" t="s">
        <v>8221</v>
      </c>
      <c r="J1251" s="16">
        <v>14</v>
      </c>
    </row>
    <row r="1252" spans="1:10" x14ac:dyDescent="0.25">
      <c r="A1252" s="18" t="s">
        <v>8219</v>
      </c>
      <c r="B1252" s="16">
        <v>38</v>
      </c>
      <c r="I1252" s="19" t="s">
        <v>8221</v>
      </c>
      <c r="J1252" s="16">
        <v>0</v>
      </c>
    </row>
    <row r="1253" spans="1:10" x14ac:dyDescent="0.25">
      <c r="A1253" s="18" t="s">
        <v>8219</v>
      </c>
      <c r="B1253" s="16">
        <v>81</v>
      </c>
      <c r="I1253" s="19" t="s">
        <v>8221</v>
      </c>
      <c r="J1253" s="16">
        <v>4</v>
      </c>
    </row>
    <row r="1254" spans="1:10" x14ac:dyDescent="0.25">
      <c r="A1254" s="18" t="s">
        <v>8219</v>
      </c>
      <c r="B1254" s="16">
        <v>55</v>
      </c>
      <c r="I1254" s="19" t="s">
        <v>8221</v>
      </c>
      <c r="J1254" s="16">
        <v>0</v>
      </c>
    </row>
    <row r="1255" spans="1:10" x14ac:dyDescent="0.25">
      <c r="A1255" s="18" t="s">
        <v>8219</v>
      </c>
      <c r="B1255" s="16">
        <v>41</v>
      </c>
      <c r="I1255" s="19" t="s">
        <v>8221</v>
      </c>
      <c r="J1255" s="16">
        <v>0</v>
      </c>
    </row>
    <row r="1256" spans="1:10" x14ac:dyDescent="0.25">
      <c r="A1256" s="18" t="s">
        <v>8219</v>
      </c>
      <c r="B1256" s="16">
        <v>79</v>
      </c>
      <c r="I1256" s="19" t="s">
        <v>8221</v>
      </c>
      <c r="J1256" s="16">
        <v>1</v>
      </c>
    </row>
    <row r="1257" spans="1:10" x14ac:dyDescent="0.25">
      <c r="A1257" s="18" t="s">
        <v>8219</v>
      </c>
      <c r="B1257" s="16">
        <v>16</v>
      </c>
      <c r="I1257" s="19" t="s">
        <v>8221</v>
      </c>
      <c r="J1257" s="16">
        <v>1</v>
      </c>
    </row>
    <row r="1258" spans="1:10" x14ac:dyDescent="0.25">
      <c r="A1258" s="18" t="s">
        <v>8219</v>
      </c>
      <c r="B1258" s="16">
        <v>8</v>
      </c>
      <c r="I1258" s="19" t="s">
        <v>8221</v>
      </c>
      <c r="J1258" s="16">
        <v>1</v>
      </c>
    </row>
    <row r="1259" spans="1:10" x14ac:dyDescent="0.25">
      <c r="A1259" s="18" t="s">
        <v>8219</v>
      </c>
      <c r="B1259" s="16">
        <v>95</v>
      </c>
      <c r="I1259" s="19" t="s">
        <v>8221</v>
      </c>
      <c r="J1259" s="16">
        <v>1</v>
      </c>
    </row>
    <row r="1260" spans="1:10" x14ac:dyDescent="0.25">
      <c r="A1260" s="18" t="s">
        <v>8219</v>
      </c>
      <c r="B1260" s="16">
        <v>25</v>
      </c>
      <c r="I1260" s="19" t="s">
        <v>8221</v>
      </c>
      <c r="J1260" s="16">
        <v>4</v>
      </c>
    </row>
    <row r="1261" spans="1:10" x14ac:dyDescent="0.25">
      <c r="A1261" s="18" t="s">
        <v>8219</v>
      </c>
      <c r="B1261" s="16">
        <v>19</v>
      </c>
      <c r="I1261" s="19" t="s">
        <v>8221</v>
      </c>
      <c r="J1261" s="16">
        <v>0</v>
      </c>
    </row>
    <row r="1262" spans="1:10" x14ac:dyDescent="0.25">
      <c r="A1262" s="18" t="s">
        <v>8219</v>
      </c>
      <c r="B1262" s="16">
        <v>90</v>
      </c>
      <c r="I1262" s="19" t="s">
        <v>8221</v>
      </c>
      <c r="J1262" s="16">
        <v>0</v>
      </c>
    </row>
    <row r="1263" spans="1:10" x14ac:dyDescent="0.25">
      <c r="A1263" s="18" t="s">
        <v>8219</v>
      </c>
      <c r="B1263" s="16">
        <v>41</v>
      </c>
      <c r="I1263" s="19" t="s">
        <v>8221</v>
      </c>
      <c r="J1263" s="16">
        <v>2</v>
      </c>
    </row>
    <row r="1264" spans="1:10" x14ac:dyDescent="0.25">
      <c r="A1264" s="18" t="s">
        <v>8219</v>
      </c>
      <c r="B1264" s="16">
        <v>30</v>
      </c>
      <c r="I1264" s="19" t="s">
        <v>8221</v>
      </c>
      <c r="J1264" s="16">
        <v>24</v>
      </c>
    </row>
    <row r="1265" spans="1:10" x14ac:dyDescent="0.25">
      <c r="A1265" s="18" t="s">
        <v>8219</v>
      </c>
      <c r="B1265" s="16">
        <v>38</v>
      </c>
      <c r="I1265" s="19" t="s">
        <v>8221</v>
      </c>
      <c r="J1265" s="16">
        <v>1</v>
      </c>
    </row>
    <row r="1266" spans="1:10" x14ac:dyDescent="0.25">
      <c r="A1266" s="18" t="s">
        <v>8219</v>
      </c>
      <c r="B1266" s="16">
        <v>65</v>
      </c>
      <c r="I1266" s="19" t="s">
        <v>8221</v>
      </c>
      <c r="J1266" s="16">
        <v>2</v>
      </c>
    </row>
    <row r="1267" spans="1:10" x14ac:dyDescent="0.25">
      <c r="A1267" s="18" t="s">
        <v>8219</v>
      </c>
      <c r="B1267" s="16">
        <v>75</v>
      </c>
      <c r="I1267" s="19" t="s">
        <v>8221</v>
      </c>
      <c r="J1267" s="16">
        <v>1</v>
      </c>
    </row>
    <row r="1268" spans="1:10" x14ac:dyDescent="0.25">
      <c r="A1268" s="18" t="s">
        <v>8219</v>
      </c>
      <c r="B1268" s="16">
        <v>16</v>
      </c>
      <c r="I1268" s="19" t="s">
        <v>8221</v>
      </c>
      <c r="J1268" s="16">
        <v>37</v>
      </c>
    </row>
    <row r="1269" spans="1:10" x14ac:dyDescent="0.25">
      <c r="A1269" s="18" t="s">
        <v>8219</v>
      </c>
      <c r="B1269" s="16">
        <v>10</v>
      </c>
      <c r="I1269" s="19" t="s">
        <v>8221</v>
      </c>
      <c r="J1269" s="16">
        <v>5</v>
      </c>
    </row>
    <row r="1270" spans="1:10" x14ac:dyDescent="0.25">
      <c r="A1270" s="18" t="s">
        <v>8219</v>
      </c>
      <c r="B1270" s="16">
        <v>27</v>
      </c>
      <c r="I1270" s="19" t="s">
        <v>8221</v>
      </c>
      <c r="J1270" s="16">
        <v>4</v>
      </c>
    </row>
    <row r="1271" spans="1:10" x14ac:dyDescent="0.25">
      <c r="A1271" s="18" t="s">
        <v>8219</v>
      </c>
      <c r="B1271" s="16">
        <v>259</v>
      </c>
      <c r="I1271" s="19" t="s">
        <v>8221</v>
      </c>
      <c r="J1271" s="16">
        <v>16</v>
      </c>
    </row>
    <row r="1272" spans="1:10" x14ac:dyDescent="0.25">
      <c r="A1272" s="18" t="s">
        <v>8219</v>
      </c>
      <c r="B1272" s="16">
        <v>39</v>
      </c>
      <c r="I1272" s="19" t="s">
        <v>8221</v>
      </c>
      <c r="J1272" s="16">
        <v>9</v>
      </c>
    </row>
    <row r="1273" spans="1:10" x14ac:dyDescent="0.25">
      <c r="A1273" s="18" t="s">
        <v>8219</v>
      </c>
      <c r="B1273" s="16">
        <v>42</v>
      </c>
      <c r="I1273" s="19" t="s">
        <v>8221</v>
      </c>
      <c r="J1273" s="16">
        <v>0</v>
      </c>
    </row>
    <row r="1274" spans="1:10" x14ac:dyDescent="0.25">
      <c r="A1274" s="18" t="s">
        <v>8219</v>
      </c>
      <c r="B1274" s="16">
        <v>10</v>
      </c>
      <c r="I1274" s="19" t="s">
        <v>8221</v>
      </c>
      <c r="J1274" s="16">
        <v>40</v>
      </c>
    </row>
    <row r="1275" spans="1:10" x14ac:dyDescent="0.25">
      <c r="A1275" s="18" t="s">
        <v>8219</v>
      </c>
      <c r="B1275" s="16">
        <v>56</v>
      </c>
      <c r="I1275" s="19" t="s">
        <v>8221</v>
      </c>
      <c r="J1275" s="16">
        <v>0</v>
      </c>
    </row>
    <row r="1276" spans="1:10" x14ac:dyDescent="0.25">
      <c r="A1276" s="18" t="s">
        <v>8219</v>
      </c>
      <c r="B1276" s="16">
        <v>20</v>
      </c>
      <c r="I1276" s="19" t="s">
        <v>8221</v>
      </c>
      <c r="J1276" s="16">
        <v>2</v>
      </c>
    </row>
    <row r="1277" spans="1:10" x14ac:dyDescent="0.25">
      <c r="A1277" s="18" t="s">
        <v>8219</v>
      </c>
      <c r="B1277" s="16">
        <v>170</v>
      </c>
      <c r="I1277" s="19" t="s">
        <v>8221</v>
      </c>
      <c r="J1277" s="16">
        <v>1</v>
      </c>
    </row>
    <row r="1278" spans="1:10" x14ac:dyDescent="0.25">
      <c r="A1278" s="18" t="s">
        <v>8219</v>
      </c>
      <c r="B1278" s="16">
        <v>29</v>
      </c>
      <c r="I1278" s="19" t="s">
        <v>8221</v>
      </c>
      <c r="J1278" s="16">
        <v>9</v>
      </c>
    </row>
    <row r="1279" spans="1:10" x14ac:dyDescent="0.25">
      <c r="A1279" s="18" t="s">
        <v>8219</v>
      </c>
      <c r="B1279" s="16">
        <v>132</v>
      </c>
      <c r="I1279" s="19" t="s">
        <v>8221</v>
      </c>
      <c r="J1279" s="16">
        <v>34</v>
      </c>
    </row>
    <row r="1280" spans="1:10" x14ac:dyDescent="0.25">
      <c r="A1280" s="18" t="s">
        <v>8219</v>
      </c>
      <c r="B1280" s="16">
        <v>27</v>
      </c>
      <c r="I1280" s="19" t="s">
        <v>8221</v>
      </c>
      <c r="J1280" s="16">
        <v>23</v>
      </c>
    </row>
    <row r="1281" spans="1:10" x14ac:dyDescent="0.25">
      <c r="A1281" s="18" t="s">
        <v>8219</v>
      </c>
      <c r="B1281" s="16">
        <v>26</v>
      </c>
      <c r="I1281" s="19" t="s">
        <v>8221</v>
      </c>
      <c r="J1281" s="16">
        <v>19</v>
      </c>
    </row>
    <row r="1282" spans="1:10" x14ac:dyDescent="0.25">
      <c r="A1282" s="18" t="s">
        <v>8219</v>
      </c>
      <c r="B1282" s="16">
        <v>43</v>
      </c>
      <c r="I1282" s="19" t="s">
        <v>8221</v>
      </c>
      <c r="J1282" s="16">
        <v>50</v>
      </c>
    </row>
    <row r="1283" spans="1:10" x14ac:dyDescent="0.25">
      <c r="A1283" s="18" t="s">
        <v>8219</v>
      </c>
      <c r="B1283" s="16">
        <v>80</v>
      </c>
      <c r="I1283" s="19" t="s">
        <v>8221</v>
      </c>
      <c r="J1283" s="16">
        <v>12</v>
      </c>
    </row>
    <row r="1284" spans="1:10" x14ac:dyDescent="0.25">
      <c r="A1284" s="18" t="s">
        <v>8219</v>
      </c>
      <c r="B1284" s="16">
        <v>33</v>
      </c>
      <c r="I1284" s="19" t="s">
        <v>8221</v>
      </c>
      <c r="J1284" s="16">
        <v>8</v>
      </c>
    </row>
    <row r="1285" spans="1:10" x14ac:dyDescent="0.25">
      <c r="A1285" s="18" t="s">
        <v>8219</v>
      </c>
      <c r="B1285" s="16">
        <v>71</v>
      </c>
      <c r="I1285" s="19" t="s">
        <v>8221</v>
      </c>
      <c r="J1285" s="16">
        <v>9</v>
      </c>
    </row>
    <row r="1286" spans="1:10" x14ac:dyDescent="0.25">
      <c r="A1286" s="18" t="s">
        <v>8219</v>
      </c>
      <c r="B1286" s="16">
        <v>81</v>
      </c>
      <c r="I1286" s="19" t="s">
        <v>8221</v>
      </c>
      <c r="J1286" s="16">
        <v>43</v>
      </c>
    </row>
    <row r="1287" spans="1:10" x14ac:dyDescent="0.25">
      <c r="A1287" s="18" t="s">
        <v>8219</v>
      </c>
      <c r="B1287" s="16">
        <v>76</v>
      </c>
      <c r="I1287" s="19" t="s">
        <v>8221</v>
      </c>
      <c r="J1287" s="16">
        <v>28</v>
      </c>
    </row>
    <row r="1288" spans="1:10" x14ac:dyDescent="0.25">
      <c r="A1288" s="18" t="s">
        <v>8219</v>
      </c>
      <c r="B1288" s="16">
        <v>48</v>
      </c>
      <c r="I1288" s="19" t="s">
        <v>8221</v>
      </c>
      <c r="J1288" s="16">
        <v>4</v>
      </c>
    </row>
    <row r="1289" spans="1:10" x14ac:dyDescent="0.25">
      <c r="A1289" s="18" t="s">
        <v>8219</v>
      </c>
      <c r="B1289" s="16">
        <v>61</v>
      </c>
      <c r="I1289" s="19" t="s">
        <v>8221</v>
      </c>
      <c r="J1289" s="16">
        <v>24</v>
      </c>
    </row>
    <row r="1290" spans="1:10" x14ac:dyDescent="0.25">
      <c r="A1290" s="18" t="s">
        <v>8219</v>
      </c>
      <c r="B1290" s="16">
        <v>60</v>
      </c>
      <c r="I1290" s="19" t="s">
        <v>8221</v>
      </c>
      <c r="J1290" s="16">
        <v>2</v>
      </c>
    </row>
    <row r="1291" spans="1:10" x14ac:dyDescent="0.25">
      <c r="A1291" s="18" t="s">
        <v>8219</v>
      </c>
      <c r="B1291" s="16">
        <v>136</v>
      </c>
      <c r="I1291" s="19" t="s">
        <v>8221</v>
      </c>
      <c r="J1291" s="16">
        <v>2</v>
      </c>
    </row>
    <row r="1292" spans="1:10" x14ac:dyDescent="0.25">
      <c r="A1292" s="18" t="s">
        <v>8219</v>
      </c>
      <c r="B1292" s="16">
        <v>14</v>
      </c>
      <c r="I1292" s="19" t="s">
        <v>8221</v>
      </c>
      <c r="J1292" s="16">
        <v>20</v>
      </c>
    </row>
    <row r="1293" spans="1:10" x14ac:dyDescent="0.25">
      <c r="A1293" s="18" t="s">
        <v>8219</v>
      </c>
      <c r="B1293" s="16">
        <v>78</v>
      </c>
      <c r="I1293" s="19" t="s">
        <v>8221</v>
      </c>
      <c r="J1293" s="16">
        <v>1</v>
      </c>
    </row>
    <row r="1294" spans="1:10" x14ac:dyDescent="0.25">
      <c r="A1294" s="18" t="s">
        <v>8219</v>
      </c>
      <c r="B1294" s="16">
        <v>4</v>
      </c>
      <c r="I1294" s="19" t="s">
        <v>8221</v>
      </c>
      <c r="J1294" s="16">
        <v>1</v>
      </c>
    </row>
    <row r="1295" spans="1:10" x14ac:dyDescent="0.25">
      <c r="A1295" s="18" t="s">
        <v>8219</v>
      </c>
      <c r="B1295" s="16">
        <v>11</v>
      </c>
      <c r="I1295" s="19" t="s">
        <v>8221</v>
      </c>
      <c r="J1295" s="16">
        <v>4</v>
      </c>
    </row>
    <row r="1296" spans="1:10" x14ac:dyDescent="0.25">
      <c r="A1296" s="18" t="s">
        <v>8219</v>
      </c>
      <c r="B1296" s="16">
        <v>185</v>
      </c>
      <c r="I1296" s="19" t="s">
        <v>8221</v>
      </c>
      <c r="J1296" s="16">
        <v>1</v>
      </c>
    </row>
    <row r="1297" spans="1:10" x14ac:dyDescent="0.25">
      <c r="A1297" s="18" t="s">
        <v>8219</v>
      </c>
      <c r="B1297" s="16">
        <v>59</v>
      </c>
      <c r="I1297" s="19" t="s">
        <v>8221</v>
      </c>
      <c r="J1297" s="16">
        <v>1</v>
      </c>
    </row>
    <row r="1298" spans="1:10" x14ac:dyDescent="0.25">
      <c r="A1298" s="18" t="s">
        <v>8219</v>
      </c>
      <c r="B1298" s="16">
        <v>27</v>
      </c>
      <c r="I1298" s="19" t="s">
        <v>8221</v>
      </c>
      <c r="J1298" s="16">
        <v>13</v>
      </c>
    </row>
    <row r="1299" spans="1:10" x14ac:dyDescent="0.25">
      <c r="A1299" s="18" t="s">
        <v>8219</v>
      </c>
      <c r="B1299" s="16">
        <v>63</v>
      </c>
      <c r="I1299" s="19" t="s">
        <v>8221</v>
      </c>
      <c r="J1299" s="16">
        <v>1</v>
      </c>
    </row>
    <row r="1300" spans="1:10" x14ac:dyDescent="0.25">
      <c r="A1300" s="18" t="s">
        <v>8219</v>
      </c>
      <c r="B1300" s="16">
        <v>13</v>
      </c>
      <c r="I1300" s="19" t="s">
        <v>8221</v>
      </c>
      <c r="J1300" s="16">
        <v>1</v>
      </c>
    </row>
    <row r="1301" spans="1:10" x14ac:dyDescent="0.25">
      <c r="A1301" s="18" t="s">
        <v>8219</v>
      </c>
      <c r="B1301" s="16">
        <v>13</v>
      </c>
      <c r="I1301" s="19" t="s">
        <v>8221</v>
      </c>
      <c r="J1301" s="16">
        <v>0</v>
      </c>
    </row>
    <row r="1302" spans="1:10" x14ac:dyDescent="0.25">
      <c r="A1302" s="18" t="s">
        <v>8219</v>
      </c>
      <c r="B1302" s="16">
        <v>57</v>
      </c>
      <c r="I1302" s="19" t="s">
        <v>8221</v>
      </c>
      <c r="J1302" s="16">
        <v>3</v>
      </c>
    </row>
    <row r="1303" spans="1:10" x14ac:dyDescent="0.25">
      <c r="A1303" s="18" t="s">
        <v>8219</v>
      </c>
      <c r="B1303" s="16">
        <v>61</v>
      </c>
      <c r="I1303" s="19" t="s">
        <v>8221</v>
      </c>
      <c r="J1303" s="16">
        <v>14</v>
      </c>
    </row>
    <row r="1304" spans="1:10" x14ac:dyDescent="0.25">
      <c r="A1304" s="18" t="s">
        <v>8219</v>
      </c>
      <c r="B1304" s="16">
        <v>65</v>
      </c>
      <c r="I1304" s="19" t="s">
        <v>8221</v>
      </c>
      <c r="J1304" s="16">
        <v>2</v>
      </c>
    </row>
    <row r="1305" spans="1:10" x14ac:dyDescent="0.25">
      <c r="A1305" s="18" t="s">
        <v>8219</v>
      </c>
      <c r="B1305" s="16">
        <v>134</v>
      </c>
      <c r="I1305" s="19" t="s">
        <v>8221</v>
      </c>
      <c r="J1305" s="16">
        <v>5</v>
      </c>
    </row>
    <row r="1306" spans="1:10" x14ac:dyDescent="0.25">
      <c r="A1306" s="18" t="s">
        <v>8219</v>
      </c>
      <c r="B1306" s="16">
        <v>37</v>
      </c>
      <c r="I1306" s="19" t="s">
        <v>8221</v>
      </c>
      <c r="J1306" s="16">
        <v>14</v>
      </c>
    </row>
    <row r="1307" spans="1:10" x14ac:dyDescent="0.25">
      <c r="A1307" s="18" t="s">
        <v>8219</v>
      </c>
      <c r="B1307" s="16">
        <v>37</v>
      </c>
      <c r="I1307" s="19" t="s">
        <v>8221</v>
      </c>
      <c r="J1307" s="16">
        <v>9</v>
      </c>
    </row>
    <row r="1308" spans="1:10" x14ac:dyDescent="0.25">
      <c r="A1308" s="18" t="s">
        <v>8219</v>
      </c>
      <c r="B1308" s="16">
        <v>150</v>
      </c>
      <c r="I1308" s="19" t="s">
        <v>8221</v>
      </c>
      <c r="J1308" s="16">
        <v>8</v>
      </c>
    </row>
    <row r="1309" spans="1:10" x14ac:dyDescent="0.25">
      <c r="A1309" s="18" t="s">
        <v>8219</v>
      </c>
      <c r="B1309" s="16">
        <v>56</v>
      </c>
      <c r="I1309" s="19" t="s">
        <v>8221</v>
      </c>
      <c r="J1309" s="16">
        <v>7</v>
      </c>
    </row>
    <row r="1310" spans="1:10" x14ac:dyDescent="0.25">
      <c r="A1310" s="18" t="s">
        <v>8219</v>
      </c>
      <c r="B1310" s="16">
        <v>18</v>
      </c>
      <c r="I1310" s="19" t="s">
        <v>8221</v>
      </c>
      <c r="J1310" s="16">
        <v>0</v>
      </c>
    </row>
    <row r="1311" spans="1:10" x14ac:dyDescent="0.25">
      <c r="A1311" s="18" t="s">
        <v>8219</v>
      </c>
      <c r="B1311" s="16">
        <v>60</v>
      </c>
      <c r="I1311" s="19" t="s">
        <v>8221</v>
      </c>
      <c r="J1311" s="16">
        <v>84</v>
      </c>
    </row>
    <row r="1312" spans="1:10" x14ac:dyDescent="0.25">
      <c r="A1312" s="18" t="s">
        <v>8219</v>
      </c>
      <c r="B1312" s="16">
        <v>67</v>
      </c>
      <c r="I1312" s="19" t="s">
        <v>8221</v>
      </c>
      <c r="J1312" s="16">
        <v>11</v>
      </c>
    </row>
    <row r="1313" spans="1:10" x14ac:dyDescent="0.25">
      <c r="A1313" s="18" t="s">
        <v>8219</v>
      </c>
      <c r="B1313" s="16">
        <v>35</v>
      </c>
      <c r="I1313" s="19" t="s">
        <v>8221</v>
      </c>
      <c r="J1313" s="16">
        <v>1</v>
      </c>
    </row>
    <row r="1314" spans="1:10" x14ac:dyDescent="0.25">
      <c r="A1314" s="18" t="s">
        <v>8219</v>
      </c>
      <c r="B1314" s="16">
        <v>34</v>
      </c>
      <c r="I1314" s="19" t="s">
        <v>8221</v>
      </c>
      <c r="J1314" s="16">
        <v>4</v>
      </c>
    </row>
    <row r="1315" spans="1:10" x14ac:dyDescent="0.25">
      <c r="A1315" s="18" t="s">
        <v>8219</v>
      </c>
      <c r="B1315" s="16">
        <v>36</v>
      </c>
      <c r="I1315" s="19" t="s">
        <v>8221</v>
      </c>
      <c r="J1315" s="16">
        <v>10</v>
      </c>
    </row>
    <row r="1316" spans="1:10" x14ac:dyDescent="0.25">
      <c r="A1316" s="18" t="s">
        <v>8219</v>
      </c>
      <c r="B1316" s="16">
        <v>18</v>
      </c>
      <c r="I1316" s="19" t="s">
        <v>8221</v>
      </c>
      <c r="J1316" s="16">
        <v>16</v>
      </c>
    </row>
    <row r="1317" spans="1:10" x14ac:dyDescent="0.25">
      <c r="A1317" s="18" t="s">
        <v>8219</v>
      </c>
      <c r="B1317" s="16">
        <v>25</v>
      </c>
      <c r="I1317" s="19" t="s">
        <v>8221</v>
      </c>
      <c r="J1317" s="16">
        <v>2</v>
      </c>
    </row>
    <row r="1318" spans="1:10" x14ac:dyDescent="0.25">
      <c r="A1318" s="18" t="s">
        <v>8219</v>
      </c>
      <c r="B1318" s="16">
        <v>21</v>
      </c>
      <c r="I1318" s="19" t="s">
        <v>8221</v>
      </c>
      <c r="J1318" s="16">
        <v>5</v>
      </c>
    </row>
    <row r="1319" spans="1:10" x14ac:dyDescent="0.25">
      <c r="A1319" s="18" t="s">
        <v>8219</v>
      </c>
      <c r="B1319" s="16">
        <v>151</v>
      </c>
      <c r="I1319" s="19" t="s">
        <v>8221</v>
      </c>
      <c r="J1319" s="16">
        <v>1</v>
      </c>
    </row>
    <row r="1320" spans="1:10" x14ac:dyDescent="0.25">
      <c r="A1320" s="18" t="s">
        <v>8219</v>
      </c>
      <c r="B1320" s="16">
        <v>489</v>
      </c>
      <c r="I1320" s="19" t="s">
        <v>8221</v>
      </c>
      <c r="J1320" s="16">
        <v>31</v>
      </c>
    </row>
    <row r="1321" spans="1:10" x14ac:dyDescent="0.25">
      <c r="A1321" s="18" t="s">
        <v>8219</v>
      </c>
      <c r="B1321" s="16">
        <v>50</v>
      </c>
      <c r="I1321" s="19" t="s">
        <v>8221</v>
      </c>
      <c r="J1321" s="16">
        <v>0</v>
      </c>
    </row>
    <row r="1322" spans="1:10" x14ac:dyDescent="0.25">
      <c r="A1322" s="18" t="s">
        <v>8219</v>
      </c>
      <c r="B1322" s="16">
        <v>321</v>
      </c>
      <c r="I1322" s="19" t="s">
        <v>8221</v>
      </c>
      <c r="J1322" s="16">
        <v>2</v>
      </c>
    </row>
    <row r="1323" spans="1:10" x14ac:dyDescent="0.25">
      <c r="A1323" s="18" t="s">
        <v>8219</v>
      </c>
      <c r="B1323" s="16">
        <v>1762</v>
      </c>
      <c r="I1323" s="19" t="s">
        <v>8221</v>
      </c>
      <c r="J1323" s="16">
        <v>7</v>
      </c>
    </row>
    <row r="1324" spans="1:10" x14ac:dyDescent="0.25">
      <c r="A1324" s="18" t="s">
        <v>8219</v>
      </c>
      <c r="B1324" s="16">
        <v>385</v>
      </c>
      <c r="I1324" s="19" t="s">
        <v>8221</v>
      </c>
      <c r="J1324" s="16">
        <v>16</v>
      </c>
    </row>
    <row r="1325" spans="1:10" x14ac:dyDescent="0.25">
      <c r="A1325" s="18" t="s">
        <v>8219</v>
      </c>
      <c r="B1325" s="16">
        <v>398</v>
      </c>
      <c r="I1325" s="19" t="s">
        <v>8221</v>
      </c>
      <c r="J1325" s="16">
        <v>4</v>
      </c>
    </row>
    <row r="1326" spans="1:10" x14ac:dyDescent="0.25">
      <c r="A1326" s="18" t="s">
        <v>8219</v>
      </c>
      <c r="B1326" s="16">
        <v>304</v>
      </c>
      <c r="I1326" s="19" t="s">
        <v>8221</v>
      </c>
      <c r="J1326" s="16">
        <v>4</v>
      </c>
    </row>
    <row r="1327" spans="1:10" x14ac:dyDescent="0.25">
      <c r="A1327" s="18" t="s">
        <v>8219</v>
      </c>
      <c r="B1327" s="16">
        <v>676</v>
      </c>
      <c r="I1327" s="19" t="s">
        <v>8221</v>
      </c>
      <c r="J1327" s="16">
        <v>4</v>
      </c>
    </row>
    <row r="1328" spans="1:10" x14ac:dyDescent="0.25">
      <c r="A1328" s="18" t="s">
        <v>8219</v>
      </c>
      <c r="B1328" s="16">
        <v>577</v>
      </c>
      <c r="I1328" s="19" t="s">
        <v>8221</v>
      </c>
      <c r="J1328" s="16">
        <v>3</v>
      </c>
    </row>
    <row r="1329" spans="1:10" x14ac:dyDescent="0.25">
      <c r="A1329" s="18" t="s">
        <v>8219</v>
      </c>
      <c r="B1329" s="16">
        <v>3663</v>
      </c>
      <c r="I1329" s="19" t="s">
        <v>8221</v>
      </c>
      <c r="J1329" s="16">
        <v>36</v>
      </c>
    </row>
    <row r="1330" spans="1:10" x14ac:dyDescent="0.25">
      <c r="A1330" s="18" t="s">
        <v>8219</v>
      </c>
      <c r="B1330" s="16">
        <v>294</v>
      </c>
      <c r="I1330" s="19" t="s">
        <v>8221</v>
      </c>
      <c r="J1330" s="16">
        <v>1</v>
      </c>
    </row>
    <row r="1331" spans="1:10" x14ac:dyDescent="0.25">
      <c r="A1331" s="18" t="s">
        <v>8219</v>
      </c>
      <c r="B1331" s="16">
        <v>28</v>
      </c>
      <c r="I1331" s="19" t="s">
        <v>8221</v>
      </c>
      <c r="J1331" s="16">
        <v>7</v>
      </c>
    </row>
    <row r="1332" spans="1:10" x14ac:dyDescent="0.25">
      <c r="A1332" s="18" t="s">
        <v>8219</v>
      </c>
      <c r="B1332" s="16">
        <v>100</v>
      </c>
      <c r="I1332" s="19" t="s">
        <v>8221</v>
      </c>
      <c r="J1332" s="16">
        <v>27</v>
      </c>
    </row>
    <row r="1333" spans="1:10" x14ac:dyDescent="0.25">
      <c r="A1333" s="18" t="s">
        <v>8219</v>
      </c>
      <c r="B1333" s="16">
        <v>72</v>
      </c>
      <c r="I1333" s="19" t="s">
        <v>8221</v>
      </c>
      <c r="J1333" s="16">
        <v>1</v>
      </c>
    </row>
    <row r="1334" spans="1:10" x14ac:dyDescent="0.25">
      <c r="A1334" s="18" t="s">
        <v>8219</v>
      </c>
      <c r="B1334" s="16">
        <v>238</v>
      </c>
      <c r="I1334" s="19" t="s">
        <v>8221</v>
      </c>
      <c r="J1334" s="16">
        <v>0</v>
      </c>
    </row>
    <row r="1335" spans="1:10" x14ac:dyDescent="0.25">
      <c r="A1335" s="18" t="s">
        <v>8219</v>
      </c>
      <c r="B1335" s="16">
        <v>159</v>
      </c>
      <c r="I1335" s="19" t="s">
        <v>8221</v>
      </c>
      <c r="J1335" s="16">
        <v>1</v>
      </c>
    </row>
    <row r="1336" spans="1:10" x14ac:dyDescent="0.25">
      <c r="A1336" s="18" t="s">
        <v>8219</v>
      </c>
      <c r="B1336" s="16">
        <v>77</v>
      </c>
      <c r="I1336" s="19" t="s">
        <v>8221</v>
      </c>
      <c r="J1336" s="16">
        <v>3</v>
      </c>
    </row>
    <row r="1337" spans="1:10" x14ac:dyDescent="0.25">
      <c r="A1337" s="18" t="s">
        <v>8219</v>
      </c>
      <c r="B1337" s="16">
        <v>53</v>
      </c>
      <c r="I1337" s="19" t="s">
        <v>8221</v>
      </c>
      <c r="J1337" s="16">
        <v>3</v>
      </c>
    </row>
    <row r="1338" spans="1:10" x14ac:dyDescent="0.25">
      <c r="A1338" s="18" t="s">
        <v>8219</v>
      </c>
      <c r="B1338" s="16">
        <v>1251</v>
      </c>
      <c r="I1338" s="19" t="s">
        <v>8221</v>
      </c>
      <c r="J1338" s="16">
        <v>3</v>
      </c>
    </row>
    <row r="1339" spans="1:10" x14ac:dyDescent="0.25">
      <c r="A1339" s="18" t="s">
        <v>8219</v>
      </c>
      <c r="B1339" s="16">
        <v>465</v>
      </c>
      <c r="I1339" s="19" t="s">
        <v>8221</v>
      </c>
      <c r="J1339" s="16">
        <v>0</v>
      </c>
    </row>
    <row r="1340" spans="1:10" x14ac:dyDescent="0.25">
      <c r="A1340" s="18" t="s">
        <v>8219</v>
      </c>
      <c r="B1340" s="16">
        <v>74</v>
      </c>
      <c r="I1340" s="19" t="s">
        <v>8221</v>
      </c>
      <c r="J1340" s="16">
        <v>6</v>
      </c>
    </row>
    <row r="1341" spans="1:10" x14ac:dyDescent="0.25">
      <c r="A1341" s="18" t="s">
        <v>8219</v>
      </c>
      <c r="B1341" s="16">
        <v>62</v>
      </c>
      <c r="I1341" s="19" t="s">
        <v>8221</v>
      </c>
      <c r="J1341" s="16">
        <v>17</v>
      </c>
    </row>
    <row r="1342" spans="1:10" x14ac:dyDescent="0.25">
      <c r="A1342" s="18" t="s">
        <v>8219</v>
      </c>
      <c r="B1342" s="16">
        <v>3468</v>
      </c>
      <c r="I1342" s="19" t="s">
        <v>8221</v>
      </c>
      <c r="J1342" s="16">
        <v>40</v>
      </c>
    </row>
    <row r="1343" spans="1:10" x14ac:dyDescent="0.25">
      <c r="A1343" s="18" t="s">
        <v>8219</v>
      </c>
      <c r="B1343" s="16">
        <v>52</v>
      </c>
      <c r="I1343" s="19" t="s">
        <v>8221</v>
      </c>
      <c r="J1343" s="16">
        <v>3</v>
      </c>
    </row>
    <row r="1344" spans="1:10" x14ac:dyDescent="0.25">
      <c r="A1344" s="18" t="s">
        <v>8219</v>
      </c>
      <c r="B1344" s="16">
        <v>50</v>
      </c>
      <c r="I1344" s="19" t="s">
        <v>8221</v>
      </c>
      <c r="J1344" s="16">
        <v>1</v>
      </c>
    </row>
    <row r="1345" spans="1:10" x14ac:dyDescent="0.25">
      <c r="A1345" s="18" t="s">
        <v>8219</v>
      </c>
      <c r="B1345" s="16">
        <v>45</v>
      </c>
      <c r="I1345" s="19" t="s">
        <v>8221</v>
      </c>
      <c r="J1345" s="16">
        <v>2</v>
      </c>
    </row>
    <row r="1346" spans="1:10" x14ac:dyDescent="0.25">
      <c r="A1346" s="18" t="s">
        <v>8219</v>
      </c>
      <c r="B1346" s="16">
        <v>21</v>
      </c>
      <c r="I1346" s="19" t="s">
        <v>8221</v>
      </c>
      <c r="J1346" s="16">
        <v>7</v>
      </c>
    </row>
    <row r="1347" spans="1:10" x14ac:dyDescent="0.25">
      <c r="A1347" s="18" t="s">
        <v>8219</v>
      </c>
      <c r="B1347" s="16">
        <v>100</v>
      </c>
      <c r="I1347" s="19" t="s">
        <v>8221</v>
      </c>
      <c r="J1347" s="16">
        <v>14</v>
      </c>
    </row>
    <row r="1348" spans="1:10" x14ac:dyDescent="0.25">
      <c r="A1348" s="18" t="s">
        <v>8219</v>
      </c>
      <c r="B1348" s="16">
        <v>81</v>
      </c>
      <c r="I1348" s="19" t="s">
        <v>8221</v>
      </c>
      <c r="J1348" s="16">
        <v>0</v>
      </c>
    </row>
    <row r="1349" spans="1:10" x14ac:dyDescent="0.25">
      <c r="A1349" s="18" t="s">
        <v>8219</v>
      </c>
      <c r="B1349" s="16">
        <v>286</v>
      </c>
      <c r="I1349" s="19" t="s">
        <v>8221</v>
      </c>
      <c r="J1349" s="16">
        <v>0</v>
      </c>
    </row>
    <row r="1350" spans="1:10" x14ac:dyDescent="0.25">
      <c r="A1350" s="18" t="s">
        <v>8219</v>
      </c>
      <c r="B1350" s="16">
        <v>42</v>
      </c>
      <c r="I1350" s="19" t="s">
        <v>8221</v>
      </c>
      <c r="J1350" s="16">
        <v>1</v>
      </c>
    </row>
    <row r="1351" spans="1:10" x14ac:dyDescent="0.25">
      <c r="A1351" s="18" t="s">
        <v>8219</v>
      </c>
      <c r="B1351" s="16">
        <v>199</v>
      </c>
      <c r="I1351" s="19" t="s">
        <v>8221</v>
      </c>
      <c r="J1351" s="16">
        <v>12</v>
      </c>
    </row>
    <row r="1352" spans="1:10" x14ac:dyDescent="0.25">
      <c r="A1352" s="18" t="s">
        <v>8219</v>
      </c>
      <c r="B1352" s="16">
        <v>25</v>
      </c>
      <c r="I1352" s="19" t="s">
        <v>8221</v>
      </c>
      <c r="J1352" s="16">
        <v>12</v>
      </c>
    </row>
    <row r="1353" spans="1:10" x14ac:dyDescent="0.25">
      <c r="A1353" s="18" t="s">
        <v>8219</v>
      </c>
      <c r="B1353" s="16">
        <v>84</v>
      </c>
      <c r="I1353" s="19" t="s">
        <v>8221</v>
      </c>
      <c r="J1353" s="16">
        <v>23</v>
      </c>
    </row>
    <row r="1354" spans="1:10" x14ac:dyDescent="0.25">
      <c r="A1354" s="18" t="s">
        <v>8219</v>
      </c>
      <c r="B1354" s="16">
        <v>50</v>
      </c>
      <c r="I1354" s="19" t="s">
        <v>8221</v>
      </c>
      <c r="J1354" s="16">
        <v>0</v>
      </c>
    </row>
    <row r="1355" spans="1:10" x14ac:dyDescent="0.25">
      <c r="A1355" s="18" t="s">
        <v>8219</v>
      </c>
      <c r="B1355" s="16">
        <v>26</v>
      </c>
      <c r="I1355" s="19" t="s">
        <v>8221</v>
      </c>
      <c r="J1355" s="16">
        <v>10</v>
      </c>
    </row>
    <row r="1356" spans="1:10" x14ac:dyDescent="0.25">
      <c r="A1356" s="18" t="s">
        <v>8219</v>
      </c>
      <c r="B1356" s="16">
        <v>14</v>
      </c>
      <c r="I1356" s="19" t="s">
        <v>8221</v>
      </c>
      <c r="J1356" s="16">
        <v>5</v>
      </c>
    </row>
    <row r="1357" spans="1:10" x14ac:dyDescent="0.25">
      <c r="A1357" s="18" t="s">
        <v>8219</v>
      </c>
      <c r="B1357" s="16">
        <v>49</v>
      </c>
      <c r="I1357" s="19" t="s">
        <v>8221</v>
      </c>
      <c r="J1357" s="16">
        <v>1</v>
      </c>
    </row>
    <row r="1358" spans="1:10" x14ac:dyDescent="0.25">
      <c r="A1358" s="18" t="s">
        <v>8219</v>
      </c>
      <c r="B1358" s="16">
        <v>69</v>
      </c>
      <c r="I1358" s="19" t="s">
        <v>8221</v>
      </c>
      <c r="J1358" s="16">
        <v>2</v>
      </c>
    </row>
    <row r="1359" spans="1:10" x14ac:dyDescent="0.25">
      <c r="A1359" s="18" t="s">
        <v>8219</v>
      </c>
      <c r="B1359" s="16">
        <v>60</v>
      </c>
      <c r="I1359" s="19" t="s">
        <v>8221</v>
      </c>
      <c r="J1359" s="16">
        <v>2</v>
      </c>
    </row>
    <row r="1360" spans="1:10" x14ac:dyDescent="0.25">
      <c r="A1360" s="18" t="s">
        <v>8219</v>
      </c>
      <c r="B1360" s="16">
        <v>80</v>
      </c>
      <c r="I1360" s="19" t="s">
        <v>8221</v>
      </c>
      <c r="J1360" s="16">
        <v>0</v>
      </c>
    </row>
    <row r="1361" spans="1:10" x14ac:dyDescent="0.25">
      <c r="A1361" s="18" t="s">
        <v>8219</v>
      </c>
      <c r="B1361" s="16">
        <v>56</v>
      </c>
      <c r="I1361" s="19" t="s">
        <v>8221</v>
      </c>
      <c r="J1361" s="16">
        <v>13</v>
      </c>
    </row>
    <row r="1362" spans="1:10" x14ac:dyDescent="0.25">
      <c r="A1362" s="18" t="s">
        <v>8219</v>
      </c>
      <c r="B1362" s="16">
        <v>104</v>
      </c>
      <c r="I1362" s="19" t="s">
        <v>8221</v>
      </c>
      <c r="J1362" s="16">
        <v>0</v>
      </c>
    </row>
    <row r="1363" spans="1:10" x14ac:dyDescent="0.25">
      <c r="A1363" s="18" t="s">
        <v>8219</v>
      </c>
      <c r="B1363" s="16">
        <v>46</v>
      </c>
      <c r="I1363" s="19" t="s">
        <v>8221</v>
      </c>
      <c r="J1363" s="16">
        <v>1</v>
      </c>
    </row>
    <row r="1364" spans="1:10" x14ac:dyDescent="0.25">
      <c r="A1364" s="18" t="s">
        <v>8219</v>
      </c>
      <c r="B1364" s="16">
        <v>206</v>
      </c>
      <c r="I1364" s="19" t="s">
        <v>8221</v>
      </c>
      <c r="J1364" s="16">
        <v>5</v>
      </c>
    </row>
    <row r="1365" spans="1:10" x14ac:dyDescent="0.25">
      <c r="A1365" s="18" t="s">
        <v>8219</v>
      </c>
      <c r="B1365" s="16">
        <v>18</v>
      </c>
      <c r="I1365" s="19" t="s">
        <v>8221</v>
      </c>
      <c r="J1365" s="16">
        <v>2</v>
      </c>
    </row>
    <row r="1366" spans="1:10" x14ac:dyDescent="0.25">
      <c r="A1366" s="18" t="s">
        <v>8219</v>
      </c>
      <c r="B1366" s="16">
        <v>28</v>
      </c>
      <c r="I1366" s="19" t="s">
        <v>8221</v>
      </c>
      <c r="J1366" s="16">
        <v>0</v>
      </c>
    </row>
    <row r="1367" spans="1:10" x14ac:dyDescent="0.25">
      <c r="A1367" s="18" t="s">
        <v>8219</v>
      </c>
      <c r="B1367" s="16">
        <v>11</v>
      </c>
      <c r="I1367" s="19" t="s">
        <v>8221</v>
      </c>
      <c r="J1367" s="16">
        <v>32</v>
      </c>
    </row>
    <row r="1368" spans="1:10" x14ac:dyDescent="0.25">
      <c r="A1368" s="18" t="s">
        <v>8219</v>
      </c>
      <c r="B1368" s="16">
        <v>263</v>
      </c>
      <c r="I1368" s="19" t="s">
        <v>8221</v>
      </c>
      <c r="J1368" s="16">
        <v>1</v>
      </c>
    </row>
    <row r="1369" spans="1:10" x14ac:dyDescent="0.25">
      <c r="A1369" s="18" t="s">
        <v>8219</v>
      </c>
      <c r="B1369" s="16">
        <v>394</v>
      </c>
      <c r="I1369" s="19" t="s">
        <v>8221</v>
      </c>
      <c r="J1369" s="16">
        <v>1</v>
      </c>
    </row>
    <row r="1370" spans="1:10" x14ac:dyDescent="0.25">
      <c r="A1370" s="18" t="s">
        <v>8219</v>
      </c>
      <c r="B1370" s="16">
        <v>1049</v>
      </c>
      <c r="I1370" s="19" t="s">
        <v>8221</v>
      </c>
      <c r="J1370" s="16">
        <v>1</v>
      </c>
    </row>
    <row r="1371" spans="1:10" x14ac:dyDescent="0.25">
      <c r="A1371" s="18" t="s">
        <v>8219</v>
      </c>
      <c r="B1371" s="16">
        <v>308</v>
      </c>
      <c r="I1371" s="19" t="s">
        <v>8221</v>
      </c>
      <c r="J1371" s="16">
        <v>0</v>
      </c>
    </row>
    <row r="1372" spans="1:10" x14ac:dyDescent="0.25">
      <c r="A1372" s="18" t="s">
        <v>8219</v>
      </c>
      <c r="B1372" s="16">
        <v>1088</v>
      </c>
      <c r="I1372" s="19" t="s">
        <v>8221</v>
      </c>
      <c r="J1372" s="16">
        <v>0</v>
      </c>
    </row>
    <row r="1373" spans="1:10" x14ac:dyDescent="0.25">
      <c r="A1373" s="18" t="s">
        <v>8219</v>
      </c>
      <c r="B1373" s="16">
        <v>73</v>
      </c>
      <c r="I1373" s="19" t="s">
        <v>8221</v>
      </c>
      <c r="J1373" s="16">
        <v>8</v>
      </c>
    </row>
    <row r="1374" spans="1:10" x14ac:dyDescent="0.25">
      <c r="A1374" s="18" t="s">
        <v>8219</v>
      </c>
      <c r="B1374" s="16">
        <v>143</v>
      </c>
      <c r="I1374" s="19" t="s">
        <v>8221</v>
      </c>
      <c r="J1374" s="16">
        <v>0</v>
      </c>
    </row>
    <row r="1375" spans="1:10" x14ac:dyDescent="0.25">
      <c r="A1375" s="18" t="s">
        <v>8219</v>
      </c>
      <c r="B1375" s="16">
        <v>1420</v>
      </c>
      <c r="I1375" s="19" t="s">
        <v>8221</v>
      </c>
      <c r="J1375" s="16">
        <v>1</v>
      </c>
    </row>
    <row r="1376" spans="1:10" x14ac:dyDescent="0.25">
      <c r="A1376" s="18" t="s">
        <v>8219</v>
      </c>
      <c r="B1376" s="16">
        <v>305</v>
      </c>
      <c r="I1376" s="19" t="s">
        <v>8221</v>
      </c>
      <c r="J1376" s="16">
        <v>16</v>
      </c>
    </row>
    <row r="1377" spans="1:10" x14ac:dyDescent="0.25">
      <c r="A1377" s="18" t="s">
        <v>8219</v>
      </c>
      <c r="B1377" s="16">
        <v>551</v>
      </c>
      <c r="I1377" s="19" t="s">
        <v>8221</v>
      </c>
      <c r="J1377" s="16">
        <v>12</v>
      </c>
    </row>
    <row r="1378" spans="1:10" x14ac:dyDescent="0.25">
      <c r="A1378" s="18" t="s">
        <v>8219</v>
      </c>
      <c r="B1378" s="16">
        <v>187</v>
      </c>
      <c r="I1378" s="19" t="s">
        <v>8221</v>
      </c>
      <c r="J1378" s="16">
        <v>4</v>
      </c>
    </row>
    <row r="1379" spans="1:10" x14ac:dyDescent="0.25">
      <c r="A1379" s="18" t="s">
        <v>8219</v>
      </c>
      <c r="B1379" s="16">
        <v>325</v>
      </c>
      <c r="I1379" s="19" t="s">
        <v>8221</v>
      </c>
      <c r="J1379" s="16">
        <v>2</v>
      </c>
    </row>
    <row r="1380" spans="1:10" x14ac:dyDescent="0.25">
      <c r="A1380" s="18" t="s">
        <v>8219</v>
      </c>
      <c r="B1380" s="16">
        <v>148</v>
      </c>
      <c r="I1380" s="19" t="s">
        <v>8221</v>
      </c>
      <c r="J1380" s="16">
        <v>3</v>
      </c>
    </row>
    <row r="1381" spans="1:10" x14ac:dyDescent="0.25">
      <c r="A1381" s="18" t="s">
        <v>8219</v>
      </c>
      <c r="B1381" s="16">
        <v>69</v>
      </c>
      <c r="I1381" s="19" t="s">
        <v>8221</v>
      </c>
      <c r="J1381" s="16">
        <v>0</v>
      </c>
    </row>
    <row r="1382" spans="1:10" x14ac:dyDescent="0.25">
      <c r="A1382" s="18" t="s">
        <v>8219</v>
      </c>
      <c r="B1382" s="16">
        <v>173</v>
      </c>
      <c r="I1382" s="19" t="s">
        <v>8221</v>
      </c>
      <c r="J1382" s="16">
        <v>3</v>
      </c>
    </row>
    <row r="1383" spans="1:10" x14ac:dyDescent="0.25">
      <c r="A1383" s="18" t="s">
        <v>8219</v>
      </c>
      <c r="B1383" s="16">
        <v>269</v>
      </c>
      <c r="I1383" s="19" t="s">
        <v>8221</v>
      </c>
      <c r="J1383" s="16">
        <v>4</v>
      </c>
    </row>
    <row r="1384" spans="1:10" x14ac:dyDescent="0.25">
      <c r="A1384" s="18" t="s">
        <v>8219</v>
      </c>
      <c r="B1384" s="16">
        <v>185</v>
      </c>
      <c r="I1384" s="19" t="s">
        <v>8221</v>
      </c>
      <c r="J1384" s="16">
        <v>2</v>
      </c>
    </row>
    <row r="1385" spans="1:10" x14ac:dyDescent="0.25">
      <c r="A1385" s="18" t="s">
        <v>8219</v>
      </c>
      <c r="B1385" s="16">
        <v>176</v>
      </c>
      <c r="I1385" s="19" t="s">
        <v>8221</v>
      </c>
      <c r="J1385" s="16">
        <v>10</v>
      </c>
    </row>
    <row r="1386" spans="1:10" x14ac:dyDescent="0.25">
      <c r="A1386" s="18" t="s">
        <v>8219</v>
      </c>
      <c r="B1386" s="16">
        <v>1019</v>
      </c>
      <c r="I1386" s="19" t="s">
        <v>8221</v>
      </c>
      <c r="J1386" s="16">
        <v>11</v>
      </c>
    </row>
    <row r="1387" spans="1:10" x14ac:dyDescent="0.25">
      <c r="A1387" s="18" t="s">
        <v>8219</v>
      </c>
      <c r="B1387" s="16">
        <v>113</v>
      </c>
      <c r="I1387" s="19" t="s">
        <v>8221</v>
      </c>
      <c r="J1387" s="16">
        <v>6</v>
      </c>
    </row>
    <row r="1388" spans="1:10" x14ac:dyDescent="0.25">
      <c r="A1388" s="18" t="s">
        <v>8219</v>
      </c>
      <c r="B1388" s="16">
        <v>404</v>
      </c>
      <c r="I1388" s="19" t="s">
        <v>8221</v>
      </c>
      <c r="J1388" s="16">
        <v>2</v>
      </c>
    </row>
    <row r="1389" spans="1:10" x14ac:dyDescent="0.25">
      <c r="A1389" s="18" t="s">
        <v>8219</v>
      </c>
      <c r="B1389" s="16">
        <v>707</v>
      </c>
      <c r="I1389" s="19" t="s">
        <v>8221</v>
      </c>
      <c r="J1389" s="16">
        <v>6</v>
      </c>
    </row>
    <row r="1390" spans="1:10" x14ac:dyDescent="0.25">
      <c r="A1390" s="18" t="s">
        <v>8219</v>
      </c>
      <c r="B1390" s="16">
        <v>392</v>
      </c>
      <c r="I1390" s="19" t="s">
        <v>8221</v>
      </c>
      <c r="J1390" s="16">
        <v>8</v>
      </c>
    </row>
    <row r="1391" spans="1:10" x14ac:dyDescent="0.25">
      <c r="A1391" s="18" t="s">
        <v>8219</v>
      </c>
      <c r="B1391" s="16">
        <v>23</v>
      </c>
      <c r="I1391" s="19" t="s">
        <v>8221</v>
      </c>
      <c r="J1391" s="16">
        <v>37</v>
      </c>
    </row>
    <row r="1392" spans="1:10" x14ac:dyDescent="0.25">
      <c r="A1392" s="18" t="s">
        <v>8219</v>
      </c>
      <c r="B1392" s="16">
        <v>682</v>
      </c>
      <c r="I1392" s="19" t="s">
        <v>8221</v>
      </c>
      <c r="J1392" s="16">
        <v>11</v>
      </c>
    </row>
    <row r="1393" spans="1:10" x14ac:dyDescent="0.25">
      <c r="A1393" s="18" t="s">
        <v>8219</v>
      </c>
      <c r="B1393" s="16">
        <v>37</v>
      </c>
      <c r="I1393" s="19" t="s">
        <v>8221</v>
      </c>
      <c r="J1393" s="16">
        <v>0</v>
      </c>
    </row>
    <row r="1394" spans="1:10" x14ac:dyDescent="0.25">
      <c r="A1394" s="18" t="s">
        <v>8219</v>
      </c>
      <c r="B1394" s="16">
        <v>146</v>
      </c>
      <c r="I1394" s="19" t="s">
        <v>8221</v>
      </c>
      <c r="J1394" s="16">
        <v>10</v>
      </c>
    </row>
    <row r="1395" spans="1:10" x14ac:dyDescent="0.25">
      <c r="A1395" s="18" t="s">
        <v>8219</v>
      </c>
      <c r="B1395" s="16">
        <v>119</v>
      </c>
      <c r="I1395" s="19" t="s">
        <v>8221</v>
      </c>
      <c r="J1395" s="16">
        <v>6</v>
      </c>
    </row>
    <row r="1396" spans="1:10" x14ac:dyDescent="0.25">
      <c r="A1396" s="18" t="s">
        <v>8219</v>
      </c>
      <c r="B1396" s="16">
        <v>163</v>
      </c>
      <c r="I1396" s="19" t="s">
        <v>8221</v>
      </c>
      <c r="J1396" s="16">
        <v>8</v>
      </c>
    </row>
    <row r="1397" spans="1:10" x14ac:dyDescent="0.25">
      <c r="A1397" s="18" t="s">
        <v>8219</v>
      </c>
      <c r="B1397" s="16">
        <v>339</v>
      </c>
      <c r="I1397" s="19" t="s">
        <v>8221</v>
      </c>
      <c r="J1397" s="16">
        <v>6</v>
      </c>
    </row>
    <row r="1398" spans="1:10" x14ac:dyDescent="0.25">
      <c r="A1398" s="18" t="s">
        <v>8219</v>
      </c>
      <c r="B1398" s="16">
        <v>58</v>
      </c>
      <c r="I1398" s="19" t="s">
        <v>8221</v>
      </c>
      <c r="J1398" s="16">
        <v>7</v>
      </c>
    </row>
    <row r="1399" spans="1:10" x14ac:dyDescent="0.25">
      <c r="A1399" s="18" t="s">
        <v>8219</v>
      </c>
      <c r="B1399" s="16">
        <v>456</v>
      </c>
      <c r="I1399" s="19" t="s">
        <v>8221</v>
      </c>
      <c r="J1399" s="16">
        <v>7</v>
      </c>
    </row>
    <row r="1400" spans="1:10" x14ac:dyDescent="0.25">
      <c r="A1400" s="18" t="s">
        <v>8219</v>
      </c>
      <c r="B1400" s="16">
        <v>15</v>
      </c>
      <c r="I1400" s="19" t="s">
        <v>8221</v>
      </c>
      <c r="J1400" s="16">
        <v>5</v>
      </c>
    </row>
    <row r="1401" spans="1:10" x14ac:dyDescent="0.25">
      <c r="A1401" s="18" t="s">
        <v>8219</v>
      </c>
      <c r="B1401" s="16">
        <v>191</v>
      </c>
      <c r="I1401" s="19" t="s">
        <v>8221</v>
      </c>
      <c r="J1401" s="16">
        <v>46</v>
      </c>
    </row>
    <row r="1402" spans="1:10" x14ac:dyDescent="0.25">
      <c r="A1402" s="18" t="s">
        <v>8219</v>
      </c>
      <c r="B1402" s="16">
        <v>17</v>
      </c>
      <c r="I1402" s="19" t="s">
        <v>8221</v>
      </c>
      <c r="J1402" s="16">
        <v>10</v>
      </c>
    </row>
    <row r="1403" spans="1:10" x14ac:dyDescent="0.25">
      <c r="A1403" s="18" t="s">
        <v>8219</v>
      </c>
      <c r="B1403" s="16">
        <v>28</v>
      </c>
      <c r="I1403" s="19" t="s">
        <v>8221</v>
      </c>
      <c r="J1403" s="16">
        <v>19</v>
      </c>
    </row>
    <row r="1404" spans="1:10" x14ac:dyDescent="0.25">
      <c r="A1404" s="18" t="s">
        <v>8219</v>
      </c>
      <c r="B1404" s="16">
        <v>18</v>
      </c>
      <c r="I1404" s="19" t="s">
        <v>8221</v>
      </c>
      <c r="J1404" s="16">
        <v>13</v>
      </c>
    </row>
    <row r="1405" spans="1:10" x14ac:dyDescent="0.25">
      <c r="A1405" s="18" t="s">
        <v>8219</v>
      </c>
      <c r="B1405" s="16">
        <v>61</v>
      </c>
      <c r="I1405" s="19" t="s">
        <v>8221</v>
      </c>
      <c r="J1405" s="16">
        <v>13</v>
      </c>
    </row>
    <row r="1406" spans="1:10" x14ac:dyDescent="0.25">
      <c r="A1406" s="18" t="s">
        <v>8219</v>
      </c>
      <c r="B1406" s="16">
        <v>108</v>
      </c>
      <c r="I1406" s="19" t="s">
        <v>8221</v>
      </c>
      <c r="J1406" s="16">
        <v>4</v>
      </c>
    </row>
    <row r="1407" spans="1:10" x14ac:dyDescent="0.25">
      <c r="A1407" s="18" t="s">
        <v>8219</v>
      </c>
      <c r="B1407" s="16">
        <v>142</v>
      </c>
      <c r="I1407" s="19" t="s">
        <v>8221</v>
      </c>
      <c r="J1407" s="16">
        <v>0</v>
      </c>
    </row>
    <row r="1408" spans="1:10" x14ac:dyDescent="0.25">
      <c r="A1408" s="18" t="s">
        <v>8219</v>
      </c>
      <c r="B1408" s="16">
        <v>74</v>
      </c>
      <c r="I1408" s="19" t="s">
        <v>8221</v>
      </c>
      <c r="J1408" s="16">
        <v>3</v>
      </c>
    </row>
    <row r="1409" spans="1:10" x14ac:dyDescent="0.25">
      <c r="A1409" s="18" t="s">
        <v>8219</v>
      </c>
      <c r="B1409" s="16">
        <v>38</v>
      </c>
      <c r="I1409" s="19" t="s">
        <v>8221</v>
      </c>
      <c r="J1409" s="16">
        <v>1</v>
      </c>
    </row>
    <row r="1410" spans="1:10" x14ac:dyDescent="0.25">
      <c r="A1410" s="18" t="s">
        <v>8219</v>
      </c>
      <c r="B1410" s="16">
        <v>20</v>
      </c>
      <c r="I1410" s="19" t="s">
        <v>8221</v>
      </c>
      <c r="J1410" s="16">
        <v>9</v>
      </c>
    </row>
    <row r="1411" spans="1:10" x14ac:dyDescent="0.25">
      <c r="A1411" s="18" t="s">
        <v>8219</v>
      </c>
      <c r="B1411" s="16">
        <v>24</v>
      </c>
      <c r="I1411" s="19" t="s">
        <v>8221</v>
      </c>
      <c r="J1411" s="16">
        <v>1</v>
      </c>
    </row>
    <row r="1412" spans="1:10" x14ac:dyDescent="0.25">
      <c r="A1412" s="18" t="s">
        <v>8219</v>
      </c>
      <c r="B1412" s="16">
        <v>66</v>
      </c>
      <c r="I1412" s="19" t="s">
        <v>8221</v>
      </c>
      <c r="J1412" s="16">
        <v>1</v>
      </c>
    </row>
    <row r="1413" spans="1:10" x14ac:dyDescent="0.25">
      <c r="A1413" s="18" t="s">
        <v>8219</v>
      </c>
      <c r="B1413" s="16">
        <v>28</v>
      </c>
      <c r="I1413" s="19" t="s">
        <v>8221</v>
      </c>
      <c r="J1413" s="16">
        <v>4</v>
      </c>
    </row>
    <row r="1414" spans="1:10" x14ac:dyDescent="0.25">
      <c r="A1414" s="18" t="s">
        <v>8219</v>
      </c>
      <c r="B1414" s="16">
        <v>24</v>
      </c>
      <c r="I1414" s="19" t="s">
        <v>8221</v>
      </c>
      <c r="J1414" s="16">
        <v>17</v>
      </c>
    </row>
    <row r="1415" spans="1:10" x14ac:dyDescent="0.25">
      <c r="A1415" s="18" t="s">
        <v>8219</v>
      </c>
      <c r="B1415" s="16">
        <v>73</v>
      </c>
      <c r="I1415" s="19" t="s">
        <v>8221</v>
      </c>
      <c r="J1415" s="16">
        <v>0</v>
      </c>
    </row>
    <row r="1416" spans="1:10" x14ac:dyDescent="0.25">
      <c r="A1416" s="18" t="s">
        <v>8219</v>
      </c>
      <c r="B1416" s="16">
        <v>3</v>
      </c>
      <c r="I1416" s="19" t="s">
        <v>8221</v>
      </c>
      <c r="J1416" s="16">
        <v>12</v>
      </c>
    </row>
    <row r="1417" spans="1:10" x14ac:dyDescent="0.25">
      <c r="A1417" s="18" t="s">
        <v>8219</v>
      </c>
      <c r="B1417" s="16">
        <v>20</v>
      </c>
      <c r="I1417" s="19" t="s">
        <v>8221</v>
      </c>
      <c r="J1417" s="16">
        <v>14</v>
      </c>
    </row>
    <row r="1418" spans="1:10" x14ac:dyDescent="0.25">
      <c r="A1418" s="18" t="s">
        <v>8219</v>
      </c>
      <c r="B1418" s="16">
        <v>21</v>
      </c>
      <c r="I1418" s="19" t="s">
        <v>8221</v>
      </c>
      <c r="J1418" s="16">
        <v>1</v>
      </c>
    </row>
    <row r="1419" spans="1:10" x14ac:dyDescent="0.25">
      <c r="A1419" s="18" t="s">
        <v>8219</v>
      </c>
      <c r="B1419" s="16">
        <v>94</v>
      </c>
      <c r="I1419" s="19" t="s">
        <v>8221</v>
      </c>
      <c r="J1419" s="16">
        <v>14</v>
      </c>
    </row>
    <row r="1420" spans="1:10" x14ac:dyDescent="0.25">
      <c r="A1420" s="18" t="s">
        <v>8219</v>
      </c>
      <c r="B1420" s="16">
        <v>139</v>
      </c>
      <c r="I1420" s="19" t="s">
        <v>8221</v>
      </c>
      <c r="J1420" s="16">
        <v>4</v>
      </c>
    </row>
    <row r="1421" spans="1:10" x14ac:dyDescent="0.25">
      <c r="A1421" s="18" t="s">
        <v>8219</v>
      </c>
      <c r="B1421" s="16">
        <v>130</v>
      </c>
      <c r="I1421" s="19" t="s">
        <v>8221</v>
      </c>
      <c r="J1421" s="16">
        <v>2</v>
      </c>
    </row>
    <row r="1422" spans="1:10" x14ac:dyDescent="0.25">
      <c r="A1422" s="18" t="s">
        <v>8219</v>
      </c>
      <c r="B1422" s="16">
        <v>31</v>
      </c>
      <c r="I1422" s="19" t="s">
        <v>8221</v>
      </c>
      <c r="J1422" s="16">
        <v>1</v>
      </c>
    </row>
    <row r="1423" spans="1:10" x14ac:dyDescent="0.25">
      <c r="A1423" s="18" t="s">
        <v>8219</v>
      </c>
      <c r="B1423" s="16">
        <v>13</v>
      </c>
      <c r="I1423" s="19" t="s">
        <v>8221</v>
      </c>
      <c r="J1423" s="16">
        <v>2</v>
      </c>
    </row>
    <row r="1424" spans="1:10" x14ac:dyDescent="0.25">
      <c r="A1424" s="18" t="s">
        <v>8219</v>
      </c>
      <c r="B1424" s="16">
        <v>90</v>
      </c>
      <c r="I1424" s="19" t="s">
        <v>8221</v>
      </c>
      <c r="J1424" s="16">
        <v>1</v>
      </c>
    </row>
    <row r="1425" spans="1:10" x14ac:dyDescent="0.25">
      <c r="A1425" s="18" t="s">
        <v>8219</v>
      </c>
      <c r="B1425" s="16">
        <v>141</v>
      </c>
      <c r="I1425" s="19" t="s">
        <v>8221</v>
      </c>
      <c r="J1425" s="16">
        <v>1</v>
      </c>
    </row>
    <row r="1426" spans="1:10" x14ac:dyDescent="0.25">
      <c r="A1426" s="18" t="s">
        <v>8219</v>
      </c>
      <c r="B1426" s="16">
        <v>23</v>
      </c>
      <c r="I1426" s="19" t="s">
        <v>8221</v>
      </c>
      <c r="J1426" s="16">
        <v>4</v>
      </c>
    </row>
    <row r="1427" spans="1:10" x14ac:dyDescent="0.25">
      <c r="A1427" s="18" t="s">
        <v>8219</v>
      </c>
      <c r="B1427" s="16">
        <v>18</v>
      </c>
      <c r="I1427" s="19" t="s">
        <v>8221</v>
      </c>
      <c r="J1427" s="16">
        <v>3</v>
      </c>
    </row>
    <row r="1428" spans="1:10" x14ac:dyDescent="0.25">
      <c r="A1428" s="18" t="s">
        <v>8219</v>
      </c>
      <c r="B1428" s="16">
        <v>76</v>
      </c>
      <c r="I1428" s="19" t="s">
        <v>8221</v>
      </c>
      <c r="J1428" s="16">
        <v>38</v>
      </c>
    </row>
    <row r="1429" spans="1:10" x14ac:dyDescent="0.25">
      <c r="A1429" s="18" t="s">
        <v>8219</v>
      </c>
      <c r="B1429" s="16">
        <v>93</v>
      </c>
      <c r="I1429" s="19" t="s">
        <v>8221</v>
      </c>
      <c r="J1429" s="16">
        <v>4</v>
      </c>
    </row>
    <row r="1430" spans="1:10" x14ac:dyDescent="0.25">
      <c r="A1430" s="18" t="s">
        <v>8219</v>
      </c>
      <c r="B1430" s="16">
        <v>69</v>
      </c>
      <c r="I1430" s="19" t="s">
        <v>8221</v>
      </c>
      <c r="J1430" s="16">
        <v>0</v>
      </c>
    </row>
    <row r="1431" spans="1:10" x14ac:dyDescent="0.25">
      <c r="A1431" s="18" t="s">
        <v>8219</v>
      </c>
      <c r="B1431" s="16">
        <v>21</v>
      </c>
      <c r="I1431" s="19" t="s">
        <v>8221</v>
      </c>
      <c r="J1431" s="16">
        <v>2</v>
      </c>
    </row>
    <row r="1432" spans="1:10" x14ac:dyDescent="0.25">
      <c r="A1432" s="18" t="s">
        <v>8219</v>
      </c>
      <c r="B1432" s="16">
        <v>57</v>
      </c>
      <c r="I1432" s="19" t="s">
        <v>8221</v>
      </c>
      <c r="J1432" s="16">
        <v>0</v>
      </c>
    </row>
    <row r="1433" spans="1:10" x14ac:dyDescent="0.25">
      <c r="A1433" s="18" t="s">
        <v>8219</v>
      </c>
      <c r="B1433" s="16">
        <v>108</v>
      </c>
      <c r="I1433" s="19" t="s">
        <v>8221</v>
      </c>
      <c r="J1433" s="16">
        <v>1</v>
      </c>
    </row>
    <row r="1434" spans="1:10" x14ac:dyDescent="0.25">
      <c r="A1434" s="18" t="s">
        <v>8219</v>
      </c>
      <c r="B1434" s="16">
        <v>83</v>
      </c>
      <c r="I1434" s="19" t="s">
        <v>8221</v>
      </c>
      <c r="J1434" s="16">
        <v>7</v>
      </c>
    </row>
    <row r="1435" spans="1:10" x14ac:dyDescent="0.25">
      <c r="A1435" s="18" t="s">
        <v>8219</v>
      </c>
      <c r="B1435" s="16">
        <v>96</v>
      </c>
      <c r="I1435" s="19" t="s">
        <v>8221</v>
      </c>
      <c r="J1435" s="16">
        <v>2</v>
      </c>
    </row>
    <row r="1436" spans="1:10" x14ac:dyDescent="0.25">
      <c r="A1436" s="18" t="s">
        <v>8219</v>
      </c>
      <c r="B1436" s="16">
        <v>64</v>
      </c>
      <c r="I1436" s="19" t="s">
        <v>8221</v>
      </c>
      <c r="J1436" s="16">
        <v>4</v>
      </c>
    </row>
    <row r="1437" spans="1:10" x14ac:dyDescent="0.25">
      <c r="A1437" s="18" t="s">
        <v>8219</v>
      </c>
      <c r="B1437" s="16">
        <v>14</v>
      </c>
      <c r="I1437" s="19" t="s">
        <v>8221</v>
      </c>
      <c r="J1437" s="16">
        <v>4</v>
      </c>
    </row>
    <row r="1438" spans="1:10" x14ac:dyDescent="0.25">
      <c r="A1438" s="18" t="s">
        <v>8219</v>
      </c>
      <c r="B1438" s="16">
        <v>169</v>
      </c>
      <c r="I1438" s="19" t="s">
        <v>8221</v>
      </c>
      <c r="J1438" s="16">
        <v>3</v>
      </c>
    </row>
    <row r="1439" spans="1:10" x14ac:dyDescent="0.25">
      <c r="A1439" s="18" t="s">
        <v>8219</v>
      </c>
      <c r="B1439" s="16">
        <v>33</v>
      </c>
      <c r="I1439" s="19" t="s">
        <v>8221</v>
      </c>
      <c r="J1439" s="16">
        <v>2</v>
      </c>
    </row>
    <row r="1440" spans="1:10" x14ac:dyDescent="0.25">
      <c r="A1440" s="18" t="s">
        <v>8219</v>
      </c>
      <c r="B1440" s="16">
        <v>102</v>
      </c>
      <c r="I1440" s="19" t="s">
        <v>8221</v>
      </c>
      <c r="J1440" s="16">
        <v>197</v>
      </c>
    </row>
    <row r="1441" spans="1:10" x14ac:dyDescent="0.25">
      <c r="A1441" s="18" t="s">
        <v>8219</v>
      </c>
      <c r="B1441" s="16">
        <v>104</v>
      </c>
      <c r="I1441" s="19" t="s">
        <v>8221</v>
      </c>
      <c r="J1441" s="16">
        <v>0</v>
      </c>
    </row>
    <row r="1442" spans="1:10" x14ac:dyDescent="0.25">
      <c r="A1442" s="18" t="s">
        <v>8219</v>
      </c>
      <c r="B1442" s="16">
        <v>20</v>
      </c>
      <c r="I1442" s="19" t="s">
        <v>8221</v>
      </c>
      <c r="J1442" s="16">
        <v>1</v>
      </c>
    </row>
    <row r="1443" spans="1:10" x14ac:dyDescent="0.25">
      <c r="A1443" s="18" t="s">
        <v>8219</v>
      </c>
      <c r="B1443" s="16">
        <v>35</v>
      </c>
      <c r="I1443" s="19" t="s">
        <v>8221</v>
      </c>
      <c r="J1443" s="16">
        <v>4</v>
      </c>
    </row>
    <row r="1444" spans="1:10" x14ac:dyDescent="0.25">
      <c r="A1444" s="18" t="s">
        <v>8219</v>
      </c>
      <c r="B1444" s="16">
        <v>94</v>
      </c>
      <c r="I1444" s="19" t="s">
        <v>8221</v>
      </c>
      <c r="J1444" s="16">
        <v>0</v>
      </c>
    </row>
    <row r="1445" spans="1:10" x14ac:dyDescent="0.25">
      <c r="A1445" s="18" t="s">
        <v>8219</v>
      </c>
      <c r="B1445" s="16">
        <v>14</v>
      </c>
      <c r="I1445" s="19" t="s">
        <v>8221</v>
      </c>
      <c r="J1445" s="16">
        <v>7</v>
      </c>
    </row>
    <row r="1446" spans="1:10" x14ac:dyDescent="0.25">
      <c r="A1446" s="18" t="s">
        <v>8219</v>
      </c>
      <c r="B1446" s="16">
        <v>15</v>
      </c>
      <c r="I1446" s="19" t="s">
        <v>8221</v>
      </c>
      <c r="J1446" s="16">
        <v>11</v>
      </c>
    </row>
    <row r="1447" spans="1:10" x14ac:dyDescent="0.25">
      <c r="A1447" s="18" t="s">
        <v>8219</v>
      </c>
      <c r="B1447" s="16">
        <v>51</v>
      </c>
      <c r="I1447" s="19" t="s">
        <v>8221</v>
      </c>
      <c r="J1447" s="16">
        <v>0</v>
      </c>
    </row>
    <row r="1448" spans="1:10" x14ac:dyDescent="0.25">
      <c r="A1448" s="18" t="s">
        <v>8219</v>
      </c>
      <c r="B1448" s="16">
        <v>19</v>
      </c>
      <c r="I1448" s="19" t="s">
        <v>8221</v>
      </c>
      <c r="J1448" s="16">
        <v>6</v>
      </c>
    </row>
    <row r="1449" spans="1:10" x14ac:dyDescent="0.25">
      <c r="A1449" s="18" t="s">
        <v>8219</v>
      </c>
      <c r="B1449" s="16">
        <v>23</v>
      </c>
      <c r="I1449" s="19" t="s">
        <v>8221</v>
      </c>
      <c r="J1449" s="16">
        <v>0</v>
      </c>
    </row>
    <row r="1450" spans="1:10" x14ac:dyDescent="0.25">
      <c r="A1450" s="18" t="s">
        <v>8219</v>
      </c>
      <c r="B1450" s="16">
        <v>97</v>
      </c>
      <c r="I1450" s="19" t="s">
        <v>8221</v>
      </c>
      <c r="J1450" s="16">
        <v>7</v>
      </c>
    </row>
    <row r="1451" spans="1:10" x14ac:dyDescent="0.25">
      <c r="A1451" s="18" t="s">
        <v>8219</v>
      </c>
      <c r="B1451" s="16">
        <v>76</v>
      </c>
      <c r="I1451" s="19" t="s">
        <v>8221</v>
      </c>
      <c r="J1451" s="16">
        <v>94</v>
      </c>
    </row>
    <row r="1452" spans="1:10" x14ac:dyDescent="0.25">
      <c r="A1452" s="18" t="s">
        <v>8219</v>
      </c>
      <c r="B1452" s="16">
        <v>11</v>
      </c>
      <c r="I1452" s="19" t="s">
        <v>8221</v>
      </c>
      <c r="J1452" s="16">
        <v>2</v>
      </c>
    </row>
    <row r="1453" spans="1:10" x14ac:dyDescent="0.25">
      <c r="A1453" s="18" t="s">
        <v>8219</v>
      </c>
      <c r="B1453" s="16">
        <v>52</v>
      </c>
      <c r="I1453" s="19" t="s">
        <v>8221</v>
      </c>
      <c r="J1453" s="16">
        <v>25</v>
      </c>
    </row>
    <row r="1454" spans="1:10" x14ac:dyDescent="0.25">
      <c r="A1454" s="18" t="s">
        <v>8219</v>
      </c>
      <c r="B1454" s="16">
        <v>95</v>
      </c>
      <c r="I1454" s="19" t="s">
        <v>8221</v>
      </c>
      <c r="J1454" s="16">
        <v>17</v>
      </c>
    </row>
    <row r="1455" spans="1:10" x14ac:dyDescent="0.25">
      <c r="A1455" s="18" t="s">
        <v>8219</v>
      </c>
      <c r="B1455" s="16">
        <v>35</v>
      </c>
      <c r="I1455" s="19" t="s">
        <v>8221</v>
      </c>
      <c r="J1455" s="16">
        <v>2</v>
      </c>
    </row>
    <row r="1456" spans="1:10" x14ac:dyDescent="0.25">
      <c r="A1456" s="18" t="s">
        <v>8219</v>
      </c>
      <c r="B1456" s="16">
        <v>21</v>
      </c>
      <c r="I1456" s="19" t="s">
        <v>8221</v>
      </c>
      <c r="J1456" s="16">
        <v>4</v>
      </c>
    </row>
    <row r="1457" spans="1:10" x14ac:dyDescent="0.25">
      <c r="A1457" s="18" t="s">
        <v>8219</v>
      </c>
      <c r="B1457" s="16">
        <v>93</v>
      </c>
      <c r="I1457" s="19" t="s">
        <v>8221</v>
      </c>
      <c r="J1457" s="16">
        <v>5</v>
      </c>
    </row>
    <row r="1458" spans="1:10" x14ac:dyDescent="0.25">
      <c r="A1458" s="18" t="s">
        <v>8219</v>
      </c>
      <c r="B1458" s="16">
        <v>11</v>
      </c>
      <c r="I1458" s="19" t="s">
        <v>8221</v>
      </c>
      <c r="J1458" s="16">
        <v>2</v>
      </c>
    </row>
    <row r="1459" spans="1:10" x14ac:dyDescent="0.25">
      <c r="A1459" s="18" t="s">
        <v>8219</v>
      </c>
      <c r="B1459" s="16">
        <v>21</v>
      </c>
      <c r="I1459" s="19" t="s">
        <v>8221</v>
      </c>
      <c r="J1459" s="16">
        <v>2</v>
      </c>
    </row>
    <row r="1460" spans="1:10" x14ac:dyDescent="0.25">
      <c r="A1460" s="18" t="s">
        <v>8219</v>
      </c>
      <c r="B1460" s="16">
        <v>54</v>
      </c>
      <c r="I1460" s="19" t="s">
        <v>8221</v>
      </c>
      <c r="J1460" s="16">
        <v>3</v>
      </c>
    </row>
    <row r="1461" spans="1:10" x14ac:dyDescent="0.25">
      <c r="A1461" s="18" t="s">
        <v>8219</v>
      </c>
      <c r="B1461" s="16">
        <v>31</v>
      </c>
      <c r="I1461" s="19" t="s">
        <v>8221</v>
      </c>
      <c r="J1461" s="16">
        <v>0</v>
      </c>
    </row>
    <row r="1462" spans="1:10" x14ac:dyDescent="0.25">
      <c r="A1462" s="18" t="s">
        <v>8219</v>
      </c>
      <c r="B1462" s="16">
        <v>132</v>
      </c>
      <c r="I1462" s="19" t="s">
        <v>8221</v>
      </c>
      <c r="J1462" s="16">
        <v>4</v>
      </c>
    </row>
    <row r="1463" spans="1:10" x14ac:dyDescent="0.25">
      <c r="A1463" s="18" t="s">
        <v>8219</v>
      </c>
      <c r="B1463" s="16">
        <v>3</v>
      </c>
      <c r="I1463" s="19" t="s">
        <v>8221</v>
      </c>
      <c r="J1463" s="16">
        <v>1</v>
      </c>
    </row>
    <row r="1464" spans="1:10" x14ac:dyDescent="0.25">
      <c r="A1464" s="18" t="s">
        <v>8219</v>
      </c>
      <c r="B1464" s="16">
        <v>6</v>
      </c>
      <c r="I1464" s="19" t="s">
        <v>8221</v>
      </c>
      <c r="J1464" s="16">
        <v>12</v>
      </c>
    </row>
    <row r="1465" spans="1:10" x14ac:dyDescent="0.25">
      <c r="A1465" s="18" t="s">
        <v>8219</v>
      </c>
      <c r="B1465" s="16">
        <v>10</v>
      </c>
      <c r="I1465" s="19" t="s">
        <v>8221</v>
      </c>
      <c r="J1465" s="16">
        <v>4</v>
      </c>
    </row>
    <row r="1466" spans="1:10" x14ac:dyDescent="0.25">
      <c r="A1466" s="18" t="s">
        <v>8219</v>
      </c>
      <c r="B1466" s="16">
        <v>147</v>
      </c>
      <c r="I1466" s="19" t="s">
        <v>8221</v>
      </c>
      <c r="J1466" s="16">
        <v>91</v>
      </c>
    </row>
    <row r="1467" spans="1:10" x14ac:dyDescent="0.25">
      <c r="A1467" s="18" t="s">
        <v>8219</v>
      </c>
      <c r="B1467" s="16">
        <v>199</v>
      </c>
      <c r="I1467" s="19" t="s">
        <v>8221</v>
      </c>
      <c r="J1467" s="16">
        <v>1</v>
      </c>
    </row>
    <row r="1468" spans="1:10" x14ac:dyDescent="0.25">
      <c r="A1468" s="18" t="s">
        <v>8219</v>
      </c>
      <c r="B1468" s="16">
        <v>50</v>
      </c>
      <c r="I1468" s="19" t="s">
        <v>8221</v>
      </c>
      <c r="J1468" s="16">
        <v>1</v>
      </c>
    </row>
    <row r="1469" spans="1:10" x14ac:dyDescent="0.25">
      <c r="A1469" s="18" t="s">
        <v>8219</v>
      </c>
      <c r="B1469" s="16">
        <v>21</v>
      </c>
      <c r="I1469" s="19" t="s">
        <v>8221</v>
      </c>
      <c r="J1469" s="16">
        <v>0</v>
      </c>
    </row>
    <row r="1470" spans="1:10" x14ac:dyDescent="0.25">
      <c r="A1470" s="18" t="s">
        <v>8219</v>
      </c>
      <c r="B1470" s="16">
        <v>24</v>
      </c>
      <c r="I1470" s="19" t="s">
        <v>8221</v>
      </c>
      <c r="J1470" s="16">
        <v>13</v>
      </c>
    </row>
    <row r="1471" spans="1:10" x14ac:dyDescent="0.25">
      <c r="A1471" s="18" t="s">
        <v>8219</v>
      </c>
      <c r="B1471" s="16">
        <v>32</v>
      </c>
      <c r="I1471" s="19" t="s">
        <v>8221</v>
      </c>
      <c r="J1471" s="16">
        <v>2</v>
      </c>
    </row>
    <row r="1472" spans="1:10" x14ac:dyDescent="0.25">
      <c r="A1472" s="18" t="s">
        <v>8219</v>
      </c>
      <c r="B1472" s="16">
        <v>62</v>
      </c>
      <c r="I1472" s="19" t="s">
        <v>8221</v>
      </c>
      <c r="J1472" s="16">
        <v>0</v>
      </c>
    </row>
    <row r="1473" spans="1:10" x14ac:dyDescent="0.25">
      <c r="A1473" s="18" t="s">
        <v>8219</v>
      </c>
      <c r="B1473" s="16">
        <v>9</v>
      </c>
      <c r="I1473" s="19" t="s">
        <v>8221</v>
      </c>
      <c r="J1473" s="16">
        <v>21</v>
      </c>
    </row>
    <row r="1474" spans="1:10" x14ac:dyDescent="0.25">
      <c r="A1474" s="18" t="s">
        <v>8219</v>
      </c>
      <c r="B1474" s="16">
        <v>38</v>
      </c>
      <c r="I1474" s="19" t="s">
        <v>8221</v>
      </c>
      <c r="J1474" s="16">
        <v>9</v>
      </c>
    </row>
    <row r="1475" spans="1:10" x14ac:dyDescent="0.25">
      <c r="A1475" s="18" t="s">
        <v>8219</v>
      </c>
      <c r="B1475" s="16">
        <v>54</v>
      </c>
      <c r="I1475" s="19" t="s">
        <v>8221</v>
      </c>
      <c r="J1475" s="16">
        <v>6</v>
      </c>
    </row>
    <row r="1476" spans="1:10" x14ac:dyDescent="0.25">
      <c r="A1476" s="18" t="s">
        <v>8219</v>
      </c>
      <c r="B1476" s="16">
        <v>37</v>
      </c>
      <c r="I1476" s="19" t="s">
        <v>8221</v>
      </c>
      <c r="J1476" s="16">
        <v>4</v>
      </c>
    </row>
    <row r="1477" spans="1:10" x14ac:dyDescent="0.25">
      <c r="A1477" s="18" t="s">
        <v>8219</v>
      </c>
      <c r="B1477" s="16">
        <v>39</v>
      </c>
      <c r="I1477" s="19" t="s">
        <v>8221</v>
      </c>
      <c r="J1477" s="16">
        <v>7</v>
      </c>
    </row>
    <row r="1478" spans="1:10" x14ac:dyDescent="0.25">
      <c r="A1478" s="18" t="s">
        <v>8219</v>
      </c>
      <c r="B1478" s="16">
        <v>34</v>
      </c>
      <c r="I1478" s="19" t="s">
        <v>8221</v>
      </c>
      <c r="J1478" s="16">
        <v>5</v>
      </c>
    </row>
    <row r="1479" spans="1:10" x14ac:dyDescent="0.25">
      <c r="A1479" s="18" t="s">
        <v>8219</v>
      </c>
      <c r="B1479" s="16">
        <v>55</v>
      </c>
      <c r="I1479" s="19" t="s">
        <v>8221</v>
      </c>
      <c r="J1479" s="16">
        <v>0</v>
      </c>
    </row>
    <row r="1480" spans="1:10" x14ac:dyDescent="0.25">
      <c r="A1480" s="18" t="s">
        <v>8219</v>
      </c>
      <c r="B1480" s="16">
        <v>32</v>
      </c>
      <c r="I1480" s="19" t="s">
        <v>8221</v>
      </c>
      <c r="J1480" s="16">
        <v>3</v>
      </c>
    </row>
    <row r="1481" spans="1:10" x14ac:dyDescent="0.25">
      <c r="A1481" s="18" t="s">
        <v>8219</v>
      </c>
      <c r="B1481" s="16">
        <v>25</v>
      </c>
      <c r="I1481" s="19" t="s">
        <v>8221</v>
      </c>
      <c r="J1481" s="16">
        <v>9</v>
      </c>
    </row>
    <row r="1482" spans="1:10" x14ac:dyDescent="0.25">
      <c r="A1482" s="18" t="s">
        <v>8219</v>
      </c>
      <c r="B1482" s="16">
        <v>33</v>
      </c>
      <c r="I1482" s="19" t="s">
        <v>8221</v>
      </c>
      <c r="J1482" s="16">
        <v>6</v>
      </c>
    </row>
    <row r="1483" spans="1:10" x14ac:dyDescent="0.25">
      <c r="A1483" s="18" t="s">
        <v>8219</v>
      </c>
      <c r="B1483" s="16">
        <v>108</v>
      </c>
      <c r="I1483" s="19" t="s">
        <v>8221</v>
      </c>
      <c r="J1483" s="16">
        <v>4</v>
      </c>
    </row>
    <row r="1484" spans="1:10" x14ac:dyDescent="0.25">
      <c r="A1484" s="18" t="s">
        <v>8219</v>
      </c>
      <c r="B1484" s="16">
        <v>20</v>
      </c>
      <c r="I1484" s="19" t="s">
        <v>8221</v>
      </c>
      <c r="J1484" s="16">
        <v>1</v>
      </c>
    </row>
    <row r="1485" spans="1:10" x14ac:dyDescent="0.25">
      <c r="A1485" s="18" t="s">
        <v>8219</v>
      </c>
      <c r="B1485" s="16">
        <v>98</v>
      </c>
      <c r="I1485" s="19" t="s">
        <v>8221</v>
      </c>
      <c r="J1485" s="16">
        <v>17</v>
      </c>
    </row>
    <row r="1486" spans="1:10" x14ac:dyDescent="0.25">
      <c r="A1486" s="18" t="s">
        <v>8219</v>
      </c>
      <c r="B1486" s="16">
        <v>196</v>
      </c>
      <c r="I1486" s="19" t="s">
        <v>8221</v>
      </c>
      <c r="J1486" s="16">
        <v>1</v>
      </c>
    </row>
    <row r="1487" spans="1:10" x14ac:dyDescent="0.25">
      <c r="A1487" s="18" t="s">
        <v>8219</v>
      </c>
      <c r="B1487" s="16">
        <v>39</v>
      </c>
      <c r="I1487" s="19" t="s">
        <v>8221</v>
      </c>
      <c r="J1487" s="16">
        <v>13</v>
      </c>
    </row>
    <row r="1488" spans="1:10" x14ac:dyDescent="0.25">
      <c r="A1488" s="18" t="s">
        <v>8219</v>
      </c>
      <c r="B1488" s="16">
        <v>128</v>
      </c>
      <c r="I1488" s="19" t="s">
        <v>8221</v>
      </c>
      <c r="J1488" s="16">
        <v>6</v>
      </c>
    </row>
    <row r="1489" spans="1:10" x14ac:dyDescent="0.25">
      <c r="A1489" s="18" t="s">
        <v>8219</v>
      </c>
      <c r="B1489" s="16">
        <v>71</v>
      </c>
      <c r="I1489" s="19" t="s">
        <v>8221</v>
      </c>
      <c r="J1489" s="16">
        <v>0</v>
      </c>
    </row>
    <row r="1490" spans="1:10" x14ac:dyDescent="0.25">
      <c r="A1490" s="18" t="s">
        <v>8219</v>
      </c>
      <c r="B1490" s="16">
        <v>47</v>
      </c>
      <c r="I1490" s="19" t="s">
        <v>8221</v>
      </c>
      <c r="J1490" s="16">
        <v>2</v>
      </c>
    </row>
    <row r="1491" spans="1:10" x14ac:dyDescent="0.25">
      <c r="A1491" s="18" t="s">
        <v>8219</v>
      </c>
      <c r="B1491" s="16">
        <v>17</v>
      </c>
      <c r="I1491" s="19" t="s">
        <v>8221</v>
      </c>
      <c r="J1491" s="16">
        <v>2</v>
      </c>
    </row>
    <row r="1492" spans="1:10" x14ac:dyDescent="0.25">
      <c r="A1492" s="18" t="s">
        <v>8219</v>
      </c>
      <c r="B1492" s="16">
        <v>91</v>
      </c>
      <c r="I1492" s="19" t="s">
        <v>8221</v>
      </c>
      <c r="J1492" s="16">
        <v>21</v>
      </c>
    </row>
    <row r="1493" spans="1:10" x14ac:dyDescent="0.25">
      <c r="A1493" s="18" t="s">
        <v>8219</v>
      </c>
      <c r="B1493" s="16">
        <v>43</v>
      </c>
      <c r="I1493" s="19" t="s">
        <v>8221</v>
      </c>
      <c r="J1493" s="16">
        <v>13</v>
      </c>
    </row>
    <row r="1494" spans="1:10" x14ac:dyDescent="0.25">
      <c r="A1494" s="18" t="s">
        <v>8219</v>
      </c>
      <c r="B1494" s="16">
        <v>17</v>
      </c>
      <c r="I1494" s="19" t="s">
        <v>8221</v>
      </c>
      <c r="J1494" s="16">
        <v>0</v>
      </c>
    </row>
    <row r="1495" spans="1:10" x14ac:dyDescent="0.25">
      <c r="A1495" s="18" t="s">
        <v>8219</v>
      </c>
      <c r="B1495" s="16">
        <v>33</v>
      </c>
      <c r="I1495" s="19" t="s">
        <v>8221</v>
      </c>
      <c r="J1495" s="16">
        <v>6</v>
      </c>
    </row>
    <row r="1496" spans="1:10" x14ac:dyDescent="0.25">
      <c r="A1496" s="18" t="s">
        <v>8219</v>
      </c>
      <c r="B1496" s="16">
        <v>87</v>
      </c>
      <c r="I1496" s="19" t="s">
        <v>8221</v>
      </c>
      <c r="J1496" s="16">
        <v>0</v>
      </c>
    </row>
    <row r="1497" spans="1:10" x14ac:dyDescent="0.25">
      <c r="A1497" s="18" t="s">
        <v>8219</v>
      </c>
      <c r="B1497" s="16">
        <v>113</v>
      </c>
      <c r="I1497" s="19" t="s">
        <v>8221</v>
      </c>
      <c r="J1497" s="16">
        <v>1</v>
      </c>
    </row>
    <row r="1498" spans="1:10" x14ac:dyDescent="0.25">
      <c r="A1498" s="18" t="s">
        <v>8219</v>
      </c>
      <c r="B1498" s="16">
        <v>14</v>
      </c>
      <c r="I1498" s="19" t="s">
        <v>8221</v>
      </c>
      <c r="J1498" s="16">
        <v>0</v>
      </c>
    </row>
    <row r="1499" spans="1:10" x14ac:dyDescent="0.25">
      <c r="A1499" s="18" t="s">
        <v>8219</v>
      </c>
      <c r="B1499" s="16">
        <v>30</v>
      </c>
      <c r="I1499" s="19" t="s">
        <v>8221</v>
      </c>
      <c r="J1499" s="16">
        <v>12</v>
      </c>
    </row>
    <row r="1500" spans="1:10" x14ac:dyDescent="0.25">
      <c r="A1500" s="18" t="s">
        <v>8219</v>
      </c>
      <c r="B1500" s="16">
        <v>16</v>
      </c>
      <c r="I1500" s="19" t="s">
        <v>8221</v>
      </c>
      <c r="J1500" s="16">
        <v>2</v>
      </c>
    </row>
    <row r="1501" spans="1:10" x14ac:dyDescent="0.25">
      <c r="A1501" s="18" t="s">
        <v>8219</v>
      </c>
      <c r="B1501" s="16">
        <v>46</v>
      </c>
      <c r="I1501" s="19" t="s">
        <v>8221</v>
      </c>
      <c r="J1501" s="16">
        <v>6</v>
      </c>
    </row>
    <row r="1502" spans="1:10" x14ac:dyDescent="0.25">
      <c r="A1502" s="18" t="s">
        <v>8219</v>
      </c>
      <c r="B1502" s="16">
        <v>24</v>
      </c>
      <c r="I1502" s="19" t="s">
        <v>8221</v>
      </c>
      <c r="J1502" s="16">
        <v>1</v>
      </c>
    </row>
    <row r="1503" spans="1:10" x14ac:dyDescent="0.25">
      <c r="A1503" s="18" t="s">
        <v>8219</v>
      </c>
      <c r="B1503" s="16">
        <v>97</v>
      </c>
      <c r="I1503" s="19" t="s">
        <v>8221</v>
      </c>
      <c r="J1503" s="16">
        <v>1</v>
      </c>
    </row>
    <row r="1504" spans="1:10" x14ac:dyDescent="0.25">
      <c r="A1504" s="18" t="s">
        <v>8219</v>
      </c>
      <c r="B1504" s="16">
        <v>59</v>
      </c>
      <c r="I1504" s="19" t="s">
        <v>8221</v>
      </c>
      <c r="J1504" s="16">
        <v>5</v>
      </c>
    </row>
    <row r="1505" spans="1:10" x14ac:dyDescent="0.25">
      <c r="A1505" s="18" t="s">
        <v>8219</v>
      </c>
      <c r="B1505" s="16">
        <v>1095</v>
      </c>
      <c r="I1505" s="19" t="s">
        <v>8221</v>
      </c>
      <c r="J1505" s="16">
        <v>0</v>
      </c>
    </row>
    <row r="1506" spans="1:10" x14ac:dyDescent="0.25">
      <c r="A1506" s="18" t="s">
        <v>8219</v>
      </c>
      <c r="B1506" s="16">
        <v>218</v>
      </c>
      <c r="I1506" s="19" t="s">
        <v>8221</v>
      </c>
      <c r="J1506" s="16">
        <v>3</v>
      </c>
    </row>
    <row r="1507" spans="1:10" x14ac:dyDescent="0.25">
      <c r="A1507" s="18" t="s">
        <v>8219</v>
      </c>
      <c r="B1507" s="16">
        <v>111</v>
      </c>
      <c r="I1507" s="19" t="s">
        <v>8221</v>
      </c>
      <c r="J1507" s="16">
        <v>8</v>
      </c>
    </row>
    <row r="1508" spans="1:10" x14ac:dyDescent="0.25">
      <c r="A1508" s="18" t="s">
        <v>8219</v>
      </c>
      <c r="B1508" s="16">
        <v>56</v>
      </c>
      <c r="I1508" s="19" t="s">
        <v>8221</v>
      </c>
      <c r="J1508" s="16">
        <v>3</v>
      </c>
    </row>
    <row r="1509" spans="1:10" x14ac:dyDescent="0.25">
      <c r="A1509" s="18" t="s">
        <v>8219</v>
      </c>
      <c r="B1509" s="16">
        <v>265</v>
      </c>
      <c r="I1509" s="19" t="s">
        <v>8221</v>
      </c>
      <c r="J1509" s="16">
        <v>8</v>
      </c>
    </row>
    <row r="1510" spans="1:10" x14ac:dyDescent="0.25">
      <c r="A1510" s="18" t="s">
        <v>8219</v>
      </c>
      <c r="B1510" s="16">
        <v>28</v>
      </c>
      <c r="I1510" s="19" t="s">
        <v>8221</v>
      </c>
      <c r="J1510" s="16">
        <v>1</v>
      </c>
    </row>
    <row r="1511" spans="1:10" x14ac:dyDescent="0.25">
      <c r="A1511" s="18" t="s">
        <v>8219</v>
      </c>
      <c r="B1511" s="16">
        <v>364</v>
      </c>
      <c r="I1511" s="19" t="s">
        <v>8221</v>
      </c>
      <c r="J1511" s="16">
        <v>4</v>
      </c>
    </row>
    <row r="1512" spans="1:10" x14ac:dyDescent="0.25">
      <c r="A1512" s="18" t="s">
        <v>8219</v>
      </c>
      <c r="B1512" s="16">
        <v>27</v>
      </c>
      <c r="I1512" s="19" t="s">
        <v>8221</v>
      </c>
      <c r="J1512" s="16">
        <v>8</v>
      </c>
    </row>
    <row r="1513" spans="1:10" x14ac:dyDescent="0.25">
      <c r="A1513" s="18" t="s">
        <v>8219</v>
      </c>
      <c r="B1513" s="16">
        <v>93</v>
      </c>
      <c r="I1513" s="19" t="s">
        <v>8221</v>
      </c>
      <c r="J1513" s="16">
        <v>1</v>
      </c>
    </row>
    <row r="1514" spans="1:10" x14ac:dyDescent="0.25">
      <c r="A1514" s="18" t="s">
        <v>8219</v>
      </c>
      <c r="B1514" s="16">
        <v>64</v>
      </c>
      <c r="I1514" s="19" t="s">
        <v>8221</v>
      </c>
      <c r="J1514" s="16">
        <v>5</v>
      </c>
    </row>
    <row r="1515" spans="1:10" x14ac:dyDescent="0.25">
      <c r="A1515" s="18" t="s">
        <v>8219</v>
      </c>
      <c r="B1515" s="16">
        <v>22</v>
      </c>
      <c r="I1515" s="19" t="s">
        <v>8221</v>
      </c>
      <c r="J1515" s="16">
        <v>0</v>
      </c>
    </row>
    <row r="1516" spans="1:10" x14ac:dyDescent="0.25">
      <c r="A1516" s="18" t="s">
        <v>8219</v>
      </c>
      <c r="B1516" s="16">
        <v>59</v>
      </c>
      <c r="I1516" s="19" t="s">
        <v>8221</v>
      </c>
      <c r="J1516" s="16">
        <v>0</v>
      </c>
    </row>
    <row r="1517" spans="1:10" x14ac:dyDescent="0.25">
      <c r="A1517" s="18" t="s">
        <v>8219</v>
      </c>
      <c r="B1517" s="16">
        <v>249</v>
      </c>
      <c r="I1517" s="19" t="s">
        <v>8221</v>
      </c>
      <c r="J1517" s="16">
        <v>1</v>
      </c>
    </row>
    <row r="1518" spans="1:10" x14ac:dyDescent="0.25">
      <c r="A1518" s="18" t="s">
        <v>8219</v>
      </c>
      <c r="B1518" s="16">
        <v>392</v>
      </c>
      <c r="I1518" s="19" t="s">
        <v>8221</v>
      </c>
      <c r="J1518" s="16">
        <v>0</v>
      </c>
    </row>
    <row r="1519" spans="1:10" x14ac:dyDescent="0.25">
      <c r="A1519" s="18" t="s">
        <v>8219</v>
      </c>
      <c r="B1519" s="16">
        <v>115</v>
      </c>
      <c r="I1519" s="19" t="s">
        <v>8221</v>
      </c>
      <c r="J1519" s="16">
        <v>0</v>
      </c>
    </row>
    <row r="1520" spans="1:10" x14ac:dyDescent="0.25">
      <c r="A1520" s="18" t="s">
        <v>8219</v>
      </c>
      <c r="B1520" s="16">
        <v>433</v>
      </c>
      <c r="I1520" s="19" t="s">
        <v>8221</v>
      </c>
      <c r="J1520" s="16">
        <v>6</v>
      </c>
    </row>
    <row r="1521" spans="1:10" x14ac:dyDescent="0.25">
      <c r="A1521" s="18" t="s">
        <v>8219</v>
      </c>
      <c r="B1521" s="16">
        <v>20</v>
      </c>
      <c r="I1521" s="19" t="s">
        <v>8221</v>
      </c>
      <c r="J1521" s="16">
        <v>6</v>
      </c>
    </row>
    <row r="1522" spans="1:10" x14ac:dyDescent="0.25">
      <c r="A1522" s="18" t="s">
        <v>8219</v>
      </c>
      <c r="B1522" s="16">
        <v>8</v>
      </c>
      <c r="I1522" s="19" t="s">
        <v>8221</v>
      </c>
      <c r="J1522" s="16">
        <v>14</v>
      </c>
    </row>
    <row r="1523" spans="1:10" x14ac:dyDescent="0.25">
      <c r="A1523" s="18" t="s">
        <v>8219</v>
      </c>
      <c r="B1523" s="16">
        <v>175</v>
      </c>
      <c r="I1523" s="19" t="s">
        <v>8221</v>
      </c>
      <c r="J1523" s="16">
        <v>6</v>
      </c>
    </row>
    <row r="1524" spans="1:10" x14ac:dyDescent="0.25">
      <c r="A1524" s="18" t="s">
        <v>8219</v>
      </c>
      <c r="B1524" s="16">
        <v>104</v>
      </c>
      <c r="I1524" s="19" t="s">
        <v>8221</v>
      </c>
      <c r="J1524" s="16">
        <v>33</v>
      </c>
    </row>
    <row r="1525" spans="1:10" x14ac:dyDescent="0.25">
      <c r="A1525" s="18" t="s">
        <v>8219</v>
      </c>
      <c r="B1525" s="16">
        <v>17</v>
      </c>
      <c r="I1525" s="19" t="s">
        <v>8221</v>
      </c>
      <c r="J1525" s="16">
        <v>4</v>
      </c>
    </row>
    <row r="1526" spans="1:10" x14ac:dyDescent="0.25">
      <c r="A1526" s="18" t="s">
        <v>8219</v>
      </c>
      <c r="B1526" s="16">
        <v>277</v>
      </c>
      <c r="I1526" s="19" t="s">
        <v>8221</v>
      </c>
      <c r="J1526" s="16">
        <v>1</v>
      </c>
    </row>
    <row r="1527" spans="1:10" x14ac:dyDescent="0.25">
      <c r="A1527" s="18" t="s">
        <v>8219</v>
      </c>
      <c r="B1527" s="16">
        <v>118</v>
      </c>
      <c r="I1527" s="19" t="s">
        <v>8221</v>
      </c>
      <c r="J1527" s="16">
        <v>0</v>
      </c>
    </row>
    <row r="1528" spans="1:10" x14ac:dyDescent="0.25">
      <c r="A1528" s="18" t="s">
        <v>8219</v>
      </c>
      <c r="B1528" s="16">
        <v>97</v>
      </c>
      <c r="I1528" s="19" t="s">
        <v>8221</v>
      </c>
      <c r="J1528" s="16">
        <v>6</v>
      </c>
    </row>
    <row r="1529" spans="1:10" x14ac:dyDescent="0.25">
      <c r="A1529" s="18" t="s">
        <v>8219</v>
      </c>
      <c r="B1529" s="16">
        <v>20</v>
      </c>
      <c r="I1529" s="19" t="s">
        <v>8221</v>
      </c>
      <c r="J1529" s="16">
        <v>6</v>
      </c>
    </row>
    <row r="1530" spans="1:10" x14ac:dyDescent="0.25">
      <c r="A1530" s="18" t="s">
        <v>8219</v>
      </c>
      <c r="B1530" s="16">
        <v>26</v>
      </c>
      <c r="I1530" s="19" t="s">
        <v>8221</v>
      </c>
      <c r="J1530" s="16">
        <v>1</v>
      </c>
    </row>
    <row r="1531" spans="1:10" x14ac:dyDescent="0.25">
      <c r="A1531" s="18" t="s">
        <v>8219</v>
      </c>
      <c r="B1531" s="16">
        <v>128</v>
      </c>
      <c r="I1531" s="19" t="s">
        <v>8221</v>
      </c>
      <c r="J1531" s="16">
        <v>3</v>
      </c>
    </row>
    <row r="1532" spans="1:10" x14ac:dyDescent="0.25">
      <c r="A1532" s="18" t="s">
        <v>8219</v>
      </c>
      <c r="B1532" s="16">
        <v>15</v>
      </c>
    </row>
    <row r="1533" spans="1:10" x14ac:dyDescent="0.25">
      <c r="A1533" s="18" t="s">
        <v>8219</v>
      </c>
      <c r="B1533" s="16">
        <v>25</v>
      </c>
    </row>
    <row r="1534" spans="1:10" x14ac:dyDescent="0.25">
      <c r="A1534" s="18" t="s">
        <v>8219</v>
      </c>
      <c r="B1534" s="16">
        <v>55</v>
      </c>
    </row>
    <row r="1535" spans="1:10" x14ac:dyDescent="0.25">
      <c r="A1535" s="18" t="s">
        <v>8219</v>
      </c>
      <c r="B1535" s="16">
        <v>107</v>
      </c>
    </row>
    <row r="1536" spans="1:10" x14ac:dyDescent="0.25">
      <c r="A1536" s="18" t="s">
        <v>8219</v>
      </c>
      <c r="B1536" s="16">
        <v>557</v>
      </c>
    </row>
    <row r="1537" spans="1:2" x14ac:dyDescent="0.25">
      <c r="A1537" s="18" t="s">
        <v>8219</v>
      </c>
      <c r="B1537" s="16">
        <v>40</v>
      </c>
    </row>
    <row r="1538" spans="1:2" x14ac:dyDescent="0.25">
      <c r="A1538" s="18" t="s">
        <v>8219</v>
      </c>
      <c r="B1538" s="16">
        <v>36</v>
      </c>
    </row>
    <row r="1539" spans="1:2" x14ac:dyDescent="0.25">
      <c r="A1539" s="18" t="s">
        <v>8219</v>
      </c>
      <c r="B1539" s="16">
        <v>159</v>
      </c>
    </row>
    <row r="1540" spans="1:2" x14ac:dyDescent="0.25">
      <c r="A1540" s="18" t="s">
        <v>8219</v>
      </c>
      <c r="B1540" s="16">
        <v>41</v>
      </c>
    </row>
    <row r="1541" spans="1:2" x14ac:dyDescent="0.25">
      <c r="A1541" s="18" t="s">
        <v>8219</v>
      </c>
      <c r="B1541" s="16">
        <v>226</v>
      </c>
    </row>
    <row r="1542" spans="1:2" x14ac:dyDescent="0.25">
      <c r="A1542" s="18" t="s">
        <v>8219</v>
      </c>
      <c r="B1542" s="16">
        <v>30</v>
      </c>
    </row>
    <row r="1543" spans="1:2" x14ac:dyDescent="0.25">
      <c r="A1543" s="18" t="s">
        <v>8219</v>
      </c>
      <c r="B1543" s="16">
        <v>103</v>
      </c>
    </row>
    <row r="1544" spans="1:2" x14ac:dyDescent="0.25">
      <c r="A1544" s="18" t="s">
        <v>8219</v>
      </c>
      <c r="B1544" s="16">
        <v>62</v>
      </c>
    </row>
    <row r="1545" spans="1:2" x14ac:dyDescent="0.25">
      <c r="A1545" s="18" t="s">
        <v>8219</v>
      </c>
      <c r="B1545" s="16">
        <v>6</v>
      </c>
    </row>
    <row r="1546" spans="1:2" x14ac:dyDescent="0.25">
      <c r="A1546" s="18" t="s">
        <v>8219</v>
      </c>
      <c r="B1546" s="16">
        <v>182</v>
      </c>
    </row>
    <row r="1547" spans="1:2" x14ac:dyDescent="0.25">
      <c r="A1547" s="18" t="s">
        <v>8219</v>
      </c>
      <c r="B1547" s="16">
        <v>145</v>
      </c>
    </row>
    <row r="1548" spans="1:2" x14ac:dyDescent="0.25">
      <c r="A1548" s="18" t="s">
        <v>8219</v>
      </c>
      <c r="B1548" s="16">
        <v>25</v>
      </c>
    </row>
    <row r="1549" spans="1:2" x14ac:dyDescent="0.25">
      <c r="A1549" s="18" t="s">
        <v>8219</v>
      </c>
      <c r="B1549" s="16">
        <v>320</v>
      </c>
    </row>
    <row r="1550" spans="1:2" x14ac:dyDescent="0.25">
      <c r="A1550" s="18" t="s">
        <v>8219</v>
      </c>
      <c r="B1550" s="16">
        <v>99</v>
      </c>
    </row>
    <row r="1551" spans="1:2" x14ac:dyDescent="0.25">
      <c r="A1551" s="18" t="s">
        <v>8219</v>
      </c>
      <c r="B1551" s="16">
        <v>348</v>
      </c>
    </row>
    <row r="1552" spans="1:2" x14ac:dyDescent="0.25">
      <c r="A1552" s="18" t="s">
        <v>8219</v>
      </c>
      <c r="B1552" s="16">
        <v>41</v>
      </c>
    </row>
    <row r="1553" spans="1:2" x14ac:dyDescent="0.25">
      <c r="A1553" s="18" t="s">
        <v>8219</v>
      </c>
      <c r="B1553" s="16">
        <v>29</v>
      </c>
    </row>
    <row r="1554" spans="1:2" x14ac:dyDescent="0.25">
      <c r="A1554" s="18" t="s">
        <v>8219</v>
      </c>
      <c r="B1554" s="16">
        <v>25</v>
      </c>
    </row>
    <row r="1555" spans="1:2" x14ac:dyDescent="0.25">
      <c r="A1555" s="18" t="s">
        <v>8219</v>
      </c>
      <c r="B1555" s="16">
        <v>23</v>
      </c>
    </row>
    <row r="1556" spans="1:2" x14ac:dyDescent="0.25">
      <c r="A1556" s="18" t="s">
        <v>8219</v>
      </c>
      <c r="B1556" s="16">
        <v>1260</v>
      </c>
    </row>
    <row r="1557" spans="1:2" x14ac:dyDescent="0.25">
      <c r="A1557" s="18" t="s">
        <v>8219</v>
      </c>
      <c r="B1557" s="16">
        <v>307</v>
      </c>
    </row>
    <row r="1558" spans="1:2" x14ac:dyDescent="0.25">
      <c r="A1558" s="18" t="s">
        <v>8219</v>
      </c>
      <c r="B1558" s="16">
        <v>329</v>
      </c>
    </row>
    <row r="1559" spans="1:2" x14ac:dyDescent="0.25">
      <c r="A1559" s="18" t="s">
        <v>8219</v>
      </c>
      <c r="B1559" s="16">
        <v>32</v>
      </c>
    </row>
    <row r="1560" spans="1:2" x14ac:dyDescent="0.25">
      <c r="A1560" s="18" t="s">
        <v>8219</v>
      </c>
      <c r="B1560" s="16">
        <v>27</v>
      </c>
    </row>
    <row r="1561" spans="1:2" x14ac:dyDescent="0.25">
      <c r="A1561" s="18" t="s">
        <v>8219</v>
      </c>
      <c r="B1561" s="16">
        <v>236</v>
      </c>
    </row>
    <row r="1562" spans="1:2" x14ac:dyDescent="0.25">
      <c r="A1562" s="18" t="s">
        <v>8219</v>
      </c>
      <c r="B1562" s="16">
        <v>42</v>
      </c>
    </row>
    <row r="1563" spans="1:2" x14ac:dyDescent="0.25">
      <c r="A1563" s="18" t="s">
        <v>8219</v>
      </c>
      <c r="B1563" s="16">
        <v>95</v>
      </c>
    </row>
    <row r="1564" spans="1:2" x14ac:dyDescent="0.25">
      <c r="A1564" s="18" t="s">
        <v>8219</v>
      </c>
      <c r="B1564" s="16">
        <v>37</v>
      </c>
    </row>
    <row r="1565" spans="1:2" x14ac:dyDescent="0.25">
      <c r="A1565" s="18" t="s">
        <v>8219</v>
      </c>
      <c r="B1565" s="16">
        <v>128</v>
      </c>
    </row>
    <row r="1566" spans="1:2" x14ac:dyDescent="0.25">
      <c r="A1566" s="18" t="s">
        <v>8219</v>
      </c>
      <c r="B1566" s="16">
        <v>156</v>
      </c>
    </row>
    <row r="1567" spans="1:2" x14ac:dyDescent="0.25">
      <c r="A1567" s="18" t="s">
        <v>8219</v>
      </c>
      <c r="B1567" s="16">
        <v>64</v>
      </c>
    </row>
    <row r="1568" spans="1:2" x14ac:dyDescent="0.25">
      <c r="A1568" s="18" t="s">
        <v>8219</v>
      </c>
      <c r="B1568" s="16">
        <v>58</v>
      </c>
    </row>
    <row r="1569" spans="1:2" x14ac:dyDescent="0.25">
      <c r="A1569" s="18" t="s">
        <v>8219</v>
      </c>
      <c r="B1569" s="16">
        <v>20</v>
      </c>
    </row>
    <row r="1570" spans="1:2" x14ac:dyDescent="0.25">
      <c r="A1570" s="18" t="s">
        <v>8219</v>
      </c>
      <c r="B1570" s="16">
        <v>47</v>
      </c>
    </row>
    <row r="1571" spans="1:2" x14ac:dyDescent="0.25">
      <c r="A1571" s="18" t="s">
        <v>8219</v>
      </c>
      <c r="B1571" s="16">
        <v>54</v>
      </c>
    </row>
    <row r="1572" spans="1:2" x14ac:dyDescent="0.25">
      <c r="A1572" s="18" t="s">
        <v>8219</v>
      </c>
      <c r="B1572" s="16">
        <v>9</v>
      </c>
    </row>
    <row r="1573" spans="1:2" x14ac:dyDescent="0.25">
      <c r="A1573" s="18" t="s">
        <v>8219</v>
      </c>
      <c r="B1573" s="16">
        <v>213</v>
      </c>
    </row>
    <row r="1574" spans="1:2" x14ac:dyDescent="0.25">
      <c r="A1574" s="18" t="s">
        <v>8219</v>
      </c>
      <c r="B1574" s="16">
        <v>57</v>
      </c>
    </row>
    <row r="1575" spans="1:2" x14ac:dyDescent="0.25">
      <c r="A1575" s="18" t="s">
        <v>8219</v>
      </c>
      <c r="B1575" s="16">
        <v>25</v>
      </c>
    </row>
    <row r="1576" spans="1:2" x14ac:dyDescent="0.25">
      <c r="A1576" s="18" t="s">
        <v>8219</v>
      </c>
      <c r="B1576" s="16">
        <v>104</v>
      </c>
    </row>
    <row r="1577" spans="1:2" x14ac:dyDescent="0.25">
      <c r="A1577" s="18" t="s">
        <v>8219</v>
      </c>
      <c r="B1577" s="16">
        <v>34</v>
      </c>
    </row>
    <row r="1578" spans="1:2" x14ac:dyDescent="0.25">
      <c r="A1578" s="18" t="s">
        <v>8219</v>
      </c>
      <c r="B1578" s="16">
        <v>67</v>
      </c>
    </row>
    <row r="1579" spans="1:2" x14ac:dyDescent="0.25">
      <c r="A1579" s="18" t="s">
        <v>8219</v>
      </c>
      <c r="B1579" s="16">
        <v>241</v>
      </c>
    </row>
    <row r="1580" spans="1:2" x14ac:dyDescent="0.25">
      <c r="A1580" s="18" t="s">
        <v>8219</v>
      </c>
      <c r="B1580" s="16">
        <v>123</v>
      </c>
    </row>
    <row r="1581" spans="1:2" x14ac:dyDescent="0.25">
      <c r="A1581" s="18" t="s">
        <v>8219</v>
      </c>
      <c r="B1581" s="16">
        <v>302</v>
      </c>
    </row>
    <row r="1582" spans="1:2" x14ac:dyDescent="0.25">
      <c r="A1582" s="18" t="s">
        <v>8219</v>
      </c>
      <c r="B1582" s="16">
        <v>89</v>
      </c>
    </row>
    <row r="1583" spans="1:2" x14ac:dyDescent="0.25">
      <c r="A1583" s="18" t="s">
        <v>8219</v>
      </c>
      <c r="B1583" s="16">
        <v>41</v>
      </c>
    </row>
    <row r="1584" spans="1:2" x14ac:dyDescent="0.25">
      <c r="A1584" s="18" t="s">
        <v>8219</v>
      </c>
      <c r="B1584" s="16">
        <v>69</v>
      </c>
    </row>
    <row r="1585" spans="1:2" x14ac:dyDescent="0.25">
      <c r="A1585" s="18" t="s">
        <v>8219</v>
      </c>
      <c r="B1585" s="16">
        <v>52</v>
      </c>
    </row>
    <row r="1586" spans="1:2" x14ac:dyDescent="0.25">
      <c r="A1586" s="18" t="s">
        <v>8219</v>
      </c>
      <c r="B1586" s="16">
        <v>57</v>
      </c>
    </row>
    <row r="1587" spans="1:2" x14ac:dyDescent="0.25">
      <c r="A1587" s="18" t="s">
        <v>8219</v>
      </c>
      <c r="B1587" s="16">
        <v>74</v>
      </c>
    </row>
    <row r="1588" spans="1:2" x14ac:dyDescent="0.25">
      <c r="A1588" s="18" t="s">
        <v>8219</v>
      </c>
      <c r="B1588" s="16">
        <v>63</v>
      </c>
    </row>
    <row r="1589" spans="1:2" x14ac:dyDescent="0.25">
      <c r="A1589" s="18" t="s">
        <v>8219</v>
      </c>
      <c r="B1589" s="16">
        <v>72</v>
      </c>
    </row>
    <row r="1590" spans="1:2" x14ac:dyDescent="0.25">
      <c r="A1590" s="18" t="s">
        <v>8219</v>
      </c>
      <c r="B1590" s="16">
        <v>71</v>
      </c>
    </row>
    <row r="1591" spans="1:2" x14ac:dyDescent="0.25">
      <c r="A1591" s="18" t="s">
        <v>8219</v>
      </c>
      <c r="B1591" s="16">
        <v>21</v>
      </c>
    </row>
    <row r="1592" spans="1:2" x14ac:dyDescent="0.25">
      <c r="A1592" s="18" t="s">
        <v>8219</v>
      </c>
      <c r="B1592" s="16">
        <v>930</v>
      </c>
    </row>
    <row r="1593" spans="1:2" x14ac:dyDescent="0.25">
      <c r="A1593" s="18" t="s">
        <v>8219</v>
      </c>
      <c r="B1593" s="16">
        <v>55</v>
      </c>
    </row>
    <row r="1594" spans="1:2" x14ac:dyDescent="0.25">
      <c r="A1594" s="18" t="s">
        <v>8219</v>
      </c>
      <c r="B1594" s="16">
        <v>61</v>
      </c>
    </row>
    <row r="1595" spans="1:2" x14ac:dyDescent="0.25">
      <c r="A1595" s="18" t="s">
        <v>8219</v>
      </c>
      <c r="B1595" s="16">
        <v>82</v>
      </c>
    </row>
    <row r="1596" spans="1:2" x14ac:dyDescent="0.25">
      <c r="A1596" s="18" t="s">
        <v>8219</v>
      </c>
      <c r="B1596" s="16">
        <v>71</v>
      </c>
    </row>
    <row r="1597" spans="1:2" x14ac:dyDescent="0.25">
      <c r="A1597" s="18" t="s">
        <v>8219</v>
      </c>
      <c r="B1597" s="16">
        <v>117</v>
      </c>
    </row>
    <row r="1598" spans="1:2" x14ac:dyDescent="0.25">
      <c r="A1598" s="18" t="s">
        <v>8219</v>
      </c>
      <c r="B1598" s="16">
        <v>29</v>
      </c>
    </row>
    <row r="1599" spans="1:2" x14ac:dyDescent="0.25">
      <c r="A1599" s="18" t="s">
        <v>8219</v>
      </c>
      <c r="B1599" s="16">
        <v>74</v>
      </c>
    </row>
    <row r="1600" spans="1:2" x14ac:dyDescent="0.25">
      <c r="A1600" s="18" t="s">
        <v>8219</v>
      </c>
      <c r="B1600" s="16">
        <v>23</v>
      </c>
    </row>
    <row r="1601" spans="1:2" x14ac:dyDescent="0.25">
      <c r="A1601" s="18" t="s">
        <v>8219</v>
      </c>
      <c r="B1601" s="16">
        <v>60</v>
      </c>
    </row>
    <row r="1602" spans="1:2" x14ac:dyDescent="0.25">
      <c r="A1602" s="18" t="s">
        <v>8219</v>
      </c>
      <c r="B1602" s="16">
        <v>55</v>
      </c>
    </row>
    <row r="1603" spans="1:2" x14ac:dyDescent="0.25">
      <c r="A1603" s="18" t="s">
        <v>8219</v>
      </c>
      <c r="B1603" s="16">
        <v>51</v>
      </c>
    </row>
    <row r="1604" spans="1:2" x14ac:dyDescent="0.25">
      <c r="A1604" s="18" t="s">
        <v>8219</v>
      </c>
      <c r="B1604" s="16">
        <v>78</v>
      </c>
    </row>
    <row r="1605" spans="1:2" x14ac:dyDescent="0.25">
      <c r="A1605" s="18" t="s">
        <v>8219</v>
      </c>
      <c r="B1605" s="16">
        <v>62</v>
      </c>
    </row>
    <row r="1606" spans="1:2" x14ac:dyDescent="0.25">
      <c r="A1606" s="18" t="s">
        <v>8219</v>
      </c>
      <c r="B1606" s="16">
        <v>45</v>
      </c>
    </row>
    <row r="1607" spans="1:2" x14ac:dyDescent="0.25">
      <c r="A1607" s="18" t="s">
        <v>8219</v>
      </c>
      <c r="B1607" s="16">
        <v>15</v>
      </c>
    </row>
    <row r="1608" spans="1:2" x14ac:dyDescent="0.25">
      <c r="A1608" s="18" t="s">
        <v>8219</v>
      </c>
      <c r="B1608" s="16">
        <v>151</v>
      </c>
    </row>
    <row r="1609" spans="1:2" x14ac:dyDescent="0.25">
      <c r="A1609" s="18" t="s">
        <v>8219</v>
      </c>
      <c r="B1609" s="16">
        <v>68</v>
      </c>
    </row>
    <row r="1610" spans="1:2" x14ac:dyDescent="0.25">
      <c r="A1610" s="18" t="s">
        <v>8219</v>
      </c>
      <c r="B1610" s="16">
        <v>46</v>
      </c>
    </row>
    <row r="1611" spans="1:2" x14ac:dyDescent="0.25">
      <c r="A1611" s="18" t="s">
        <v>8219</v>
      </c>
      <c r="B1611" s="16">
        <v>24</v>
      </c>
    </row>
    <row r="1612" spans="1:2" x14ac:dyDescent="0.25">
      <c r="A1612" s="18" t="s">
        <v>8219</v>
      </c>
      <c r="B1612" s="16">
        <v>70</v>
      </c>
    </row>
    <row r="1613" spans="1:2" x14ac:dyDescent="0.25">
      <c r="A1613" s="18" t="s">
        <v>8219</v>
      </c>
      <c r="B1613" s="16">
        <v>244</v>
      </c>
    </row>
    <row r="1614" spans="1:2" x14ac:dyDescent="0.25">
      <c r="A1614" s="18" t="s">
        <v>8219</v>
      </c>
      <c r="B1614" s="16">
        <v>82</v>
      </c>
    </row>
    <row r="1615" spans="1:2" x14ac:dyDescent="0.25">
      <c r="A1615" s="18" t="s">
        <v>8219</v>
      </c>
      <c r="B1615" s="16">
        <v>226</v>
      </c>
    </row>
    <row r="1616" spans="1:2" x14ac:dyDescent="0.25">
      <c r="A1616" s="18" t="s">
        <v>8219</v>
      </c>
      <c r="B1616" s="16">
        <v>60</v>
      </c>
    </row>
    <row r="1617" spans="1:2" x14ac:dyDescent="0.25">
      <c r="A1617" s="18" t="s">
        <v>8219</v>
      </c>
      <c r="B1617" s="16">
        <v>322</v>
      </c>
    </row>
    <row r="1618" spans="1:2" x14ac:dyDescent="0.25">
      <c r="A1618" s="18" t="s">
        <v>8219</v>
      </c>
      <c r="B1618" s="16">
        <v>94</v>
      </c>
    </row>
    <row r="1619" spans="1:2" x14ac:dyDescent="0.25">
      <c r="A1619" s="18" t="s">
        <v>8219</v>
      </c>
      <c r="B1619" s="16">
        <v>47</v>
      </c>
    </row>
    <row r="1620" spans="1:2" x14ac:dyDescent="0.25">
      <c r="A1620" s="18" t="s">
        <v>8219</v>
      </c>
      <c r="B1620" s="16">
        <v>115</v>
      </c>
    </row>
    <row r="1621" spans="1:2" x14ac:dyDescent="0.25">
      <c r="A1621" s="18" t="s">
        <v>8219</v>
      </c>
      <c r="B1621" s="16">
        <v>134</v>
      </c>
    </row>
    <row r="1622" spans="1:2" x14ac:dyDescent="0.25">
      <c r="A1622" s="18" t="s">
        <v>8219</v>
      </c>
      <c r="B1622" s="16">
        <v>35</v>
      </c>
    </row>
    <row r="1623" spans="1:2" x14ac:dyDescent="0.25">
      <c r="A1623" s="18" t="s">
        <v>8219</v>
      </c>
      <c r="B1623" s="16">
        <v>104</v>
      </c>
    </row>
    <row r="1624" spans="1:2" x14ac:dyDescent="0.25">
      <c r="A1624" s="18" t="s">
        <v>8219</v>
      </c>
      <c r="B1624" s="16">
        <v>184</v>
      </c>
    </row>
    <row r="1625" spans="1:2" x14ac:dyDescent="0.25">
      <c r="A1625" s="18" t="s">
        <v>8219</v>
      </c>
      <c r="B1625" s="16">
        <v>119</v>
      </c>
    </row>
    <row r="1626" spans="1:2" x14ac:dyDescent="0.25">
      <c r="A1626" s="18" t="s">
        <v>8219</v>
      </c>
      <c r="B1626" s="16">
        <v>59</v>
      </c>
    </row>
    <row r="1627" spans="1:2" x14ac:dyDescent="0.25">
      <c r="A1627" s="18" t="s">
        <v>8219</v>
      </c>
      <c r="B1627" s="16">
        <v>113</v>
      </c>
    </row>
    <row r="1628" spans="1:2" x14ac:dyDescent="0.25">
      <c r="A1628" s="18" t="s">
        <v>8219</v>
      </c>
      <c r="B1628" s="16">
        <v>84</v>
      </c>
    </row>
    <row r="1629" spans="1:2" x14ac:dyDescent="0.25">
      <c r="A1629" s="18" t="s">
        <v>8219</v>
      </c>
      <c r="B1629" s="16">
        <v>74</v>
      </c>
    </row>
    <row r="1630" spans="1:2" x14ac:dyDescent="0.25">
      <c r="A1630" s="18" t="s">
        <v>8219</v>
      </c>
      <c r="B1630" s="16">
        <v>216</v>
      </c>
    </row>
    <row r="1631" spans="1:2" x14ac:dyDescent="0.25">
      <c r="A1631" s="18" t="s">
        <v>8219</v>
      </c>
      <c r="B1631" s="16">
        <v>39</v>
      </c>
    </row>
    <row r="1632" spans="1:2" x14ac:dyDescent="0.25">
      <c r="A1632" s="18" t="s">
        <v>8219</v>
      </c>
      <c r="B1632" s="16">
        <v>21</v>
      </c>
    </row>
    <row r="1633" spans="1:2" x14ac:dyDescent="0.25">
      <c r="A1633" s="18" t="s">
        <v>8219</v>
      </c>
      <c r="B1633" s="16">
        <v>30</v>
      </c>
    </row>
    <row r="1634" spans="1:2" x14ac:dyDescent="0.25">
      <c r="A1634" s="18" t="s">
        <v>8219</v>
      </c>
      <c r="B1634" s="16">
        <v>37</v>
      </c>
    </row>
    <row r="1635" spans="1:2" x14ac:dyDescent="0.25">
      <c r="A1635" s="18" t="s">
        <v>8219</v>
      </c>
      <c r="B1635" s="16">
        <v>202</v>
      </c>
    </row>
    <row r="1636" spans="1:2" x14ac:dyDescent="0.25">
      <c r="A1636" s="18" t="s">
        <v>8219</v>
      </c>
      <c r="B1636" s="16">
        <v>37</v>
      </c>
    </row>
    <row r="1637" spans="1:2" x14ac:dyDescent="0.25">
      <c r="A1637" s="18" t="s">
        <v>8219</v>
      </c>
      <c r="B1637" s="16">
        <v>28</v>
      </c>
    </row>
    <row r="1638" spans="1:2" x14ac:dyDescent="0.25">
      <c r="A1638" s="18" t="s">
        <v>8219</v>
      </c>
      <c r="B1638" s="16">
        <v>26</v>
      </c>
    </row>
    <row r="1639" spans="1:2" x14ac:dyDescent="0.25">
      <c r="A1639" s="18" t="s">
        <v>8219</v>
      </c>
      <c r="B1639" s="16">
        <v>61</v>
      </c>
    </row>
    <row r="1640" spans="1:2" x14ac:dyDescent="0.25">
      <c r="A1640" s="18" t="s">
        <v>8219</v>
      </c>
      <c r="B1640" s="16">
        <v>115</v>
      </c>
    </row>
    <row r="1641" spans="1:2" x14ac:dyDescent="0.25">
      <c r="A1641" s="18" t="s">
        <v>8219</v>
      </c>
      <c r="B1641" s="16">
        <v>181</v>
      </c>
    </row>
    <row r="1642" spans="1:2" x14ac:dyDescent="0.25">
      <c r="A1642" s="18" t="s">
        <v>8219</v>
      </c>
      <c r="B1642" s="16">
        <v>110</v>
      </c>
    </row>
    <row r="1643" spans="1:2" x14ac:dyDescent="0.25">
      <c r="A1643" s="18" t="s">
        <v>8219</v>
      </c>
      <c r="B1643" s="16">
        <v>269</v>
      </c>
    </row>
    <row r="1644" spans="1:2" x14ac:dyDescent="0.25">
      <c r="A1644" s="18" t="s">
        <v>8219</v>
      </c>
      <c r="B1644" s="16">
        <v>79</v>
      </c>
    </row>
    <row r="1645" spans="1:2" x14ac:dyDescent="0.25">
      <c r="A1645" s="18" t="s">
        <v>8219</v>
      </c>
      <c r="B1645" s="16">
        <v>104</v>
      </c>
    </row>
    <row r="1646" spans="1:2" x14ac:dyDescent="0.25">
      <c r="A1646" s="18" t="s">
        <v>8219</v>
      </c>
      <c r="B1646" s="16">
        <v>34</v>
      </c>
    </row>
    <row r="1647" spans="1:2" x14ac:dyDescent="0.25">
      <c r="A1647" s="18" t="s">
        <v>8219</v>
      </c>
      <c r="B1647" s="16">
        <v>167</v>
      </c>
    </row>
    <row r="1648" spans="1:2" x14ac:dyDescent="0.25">
      <c r="A1648" s="18" t="s">
        <v>8219</v>
      </c>
      <c r="B1648" s="16">
        <v>183</v>
      </c>
    </row>
    <row r="1649" spans="1:2" x14ac:dyDescent="0.25">
      <c r="A1649" s="18" t="s">
        <v>8219</v>
      </c>
      <c r="B1649" s="16">
        <v>71</v>
      </c>
    </row>
    <row r="1650" spans="1:2" x14ac:dyDescent="0.25">
      <c r="A1650" s="18" t="s">
        <v>8219</v>
      </c>
      <c r="B1650" s="16">
        <v>69</v>
      </c>
    </row>
    <row r="1651" spans="1:2" x14ac:dyDescent="0.25">
      <c r="A1651" s="18" t="s">
        <v>8219</v>
      </c>
      <c r="B1651" s="16">
        <v>270</v>
      </c>
    </row>
    <row r="1652" spans="1:2" x14ac:dyDescent="0.25">
      <c r="A1652" s="18" t="s">
        <v>8219</v>
      </c>
      <c r="B1652" s="16">
        <v>193</v>
      </c>
    </row>
    <row r="1653" spans="1:2" x14ac:dyDescent="0.25">
      <c r="A1653" s="18" t="s">
        <v>8219</v>
      </c>
      <c r="B1653" s="16">
        <v>57</v>
      </c>
    </row>
    <row r="1654" spans="1:2" x14ac:dyDescent="0.25">
      <c r="A1654" s="18" t="s">
        <v>8219</v>
      </c>
      <c r="B1654" s="16">
        <v>200</v>
      </c>
    </row>
    <row r="1655" spans="1:2" x14ac:dyDescent="0.25">
      <c r="A1655" s="18" t="s">
        <v>8219</v>
      </c>
      <c r="B1655" s="16">
        <v>88</v>
      </c>
    </row>
    <row r="1656" spans="1:2" x14ac:dyDescent="0.25">
      <c r="A1656" s="18" t="s">
        <v>8219</v>
      </c>
      <c r="B1656" s="16">
        <v>213</v>
      </c>
    </row>
    <row r="1657" spans="1:2" x14ac:dyDescent="0.25">
      <c r="A1657" s="18" t="s">
        <v>8219</v>
      </c>
      <c r="B1657" s="16">
        <v>20</v>
      </c>
    </row>
    <row r="1658" spans="1:2" x14ac:dyDescent="0.25">
      <c r="A1658" s="18" t="s">
        <v>8219</v>
      </c>
      <c r="B1658" s="16">
        <v>50</v>
      </c>
    </row>
    <row r="1659" spans="1:2" x14ac:dyDescent="0.25">
      <c r="A1659" s="18" t="s">
        <v>8219</v>
      </c>
      <c r="B1659" s="16">
        <v>115</v>
      </c>
    </row>
    <row r="1660" spans="1:2" x14ac:dyDescent="0.25">
      <c r="A1660" s="18" t="s">
        <v>8219</v>
      </c>
      <c r="B1660" s="16">
        <v>186</v>
      </c>
    </row>
    <row r="1661" spans="1:2" x14ac:dyDescent="0.25">
      <c r="A1661" s="18" t="s">
        <v>8219</v>
      </c>
      <c r="B1661" s="16">
        <v>18</v>
      </c>
    </row>
    <row r="1662" spans="1:2" x14ac:dyDescent="0.25">
      <c r="A1662" s="18" t="s">
        <v>8219</v>
      </c>
      <c r="B1662" s="16">
        <v>176</v>
      </c>
    </row>
    <row r="1663" spans="1:2" x14ac:dyDescent="0.25">
      <c r="A1663" s="18" t="s">
        <v>8219</v>
      </c>
      <c r="B1663" s="16">
        <v>41</v>
      </c>
    </row>
    <row r="1664" spans="1:2" x14ac:dyDescent="0.25">
      <c r="A1664" s="18" t="s">
        <v>8219</v>
      </c>
      <c r="B1664" s="16">
        <v>75</v>
      </c>
    </row>
    <row r="1665" spans="1:2" x14ac:dyDescent="0.25">
      <c r="A1665" s="18" t="s">
        <v>8219</v>
      </c>
      <c r="B1665" s="16">
        <v>97</v>
      </c>
    </row>
    <row r="1666" spans="1:2" x14ac:dyDescent="0.25">
      <c r="A1666" s="18" t="s">
        <v>8219</v>
      </c>
      <c r="B1666" s="16">
        <v>73</v>
      </c>
    </row>
    <row r="1667" spans="1:2" x14ac:dyDescent="0.25">
      <c r="A1667" s="18" t="s">
        <v>8219</v>
      </c>
      <c r="B1667" s="16">
        <v>49</v>
      </c>
    </row>
    <row r="1668" spans="1:2" x14ac:dyDescent="0.25">
      <c r="A1668" s="18" t="s">
        <v>8219</v>
      </c>
      <c r="B1668" s="16">
        <v>134</v>
      </c>
    </row>
    <row r="1669" spans="1:2" x14ac:dyDescent="0.25">
      <c r="A1669" s="18" t="s">
        <v>8219</v>
      </c>
      <c r="B1669" s="16">
        <v>68</v>
      </c>
    </row>
    <row r="1670" spans="1:2" x14ac:dyDescent="0.25">
      <c r="A1670" s="18" t="s">
        <v>8219</v>
      </c>
      <c r="B1670" s="16">
        <v>49</v>
      </c>
    </row>
    <row r="1671" spans="1:2" x14ac:dyDescent="0.25">
      <c r="A1671" s="18" t="s">
        <v>8219</v>
      </c>
      <c r="B1671" s="16">
        <v>63</v>
      </c>
    </row>
    <row r="1672" spans="1:2" x14ac:dyDescent="0.25">
      <c r="A1672" s="18" t="s">
        <v>8219</v>
      </c>
      <c r="B1672" s="16">
        <v>163</v>
      </c>
    </row>
    <row r="1673" spans="1:2" x14ac:dyDescent="0.25">
      <c r="A1673" s="18" t="s">
        <v>8219</v>
      </c>
      <c r="B1673" s="16">
        <v>288</v>
      </c>
    </row>
    <row r="1674" spans="1:2" x14ac:dyDescent="0.25">
      <c r="A1674" s="18" t="s">
        <v>8219</v>
      </c>
      <c r="B1674" s="16">
        <v>42</v>
      </c>
    </row>
    <row r="1675" spans="1:2" x14ac:dyDescent="0.25">
      <c r="A1675" s="18" t="s">
        <v>8219</v>
      </c>
      <c r="B1675" s="16">
        <v>70</v>
      </c>
    </row>
    <row r="1676" spans="1:2" x14ac:dyDescent="0.25">
      <c r="A1676" s="18" t="s">
        <v>8219</v>
      </c>
      <c r="B1676" s="16">
        <v>30</v>
      </c>
    </row>
    <row r="1677" spans="1:2" x14ac:dyDescent="0.25">
      <c r="A1677" s="18" t="s">
        <v>8219</v>
      </c>
      <c r="B1677" s="16">
        <v>51</v>
      </c>
    </row>
    <row r="1678" spans="1:2" x14ac:dyDescent="0.25">
      <c r="A1678" s="18" t="s">
        <v>8219</v>
      </c>
      <c r="B1678" s="16">
        <v>145</v>
      </c>
    </row>
    <row r="1679" spans="1:2" x14ac:dyDescent="0.25">
      <c r="A1679" s="18" t="s">
        <v>8219</v>
      </c>
      <c r="B1679" s="16">
        <v>21</v>
      </c>
    </row>
    <row r="1680" spans="1:2" x14ac:dyDescent="0.25">
      <c r="A1680" s="18" t="s">
        <v>8219</v>
      </c>
      <c r="B1680" s="16">
        <v>286</v>
      </c>
    </row>
    <row r="1681" spans="1:2" x14ac:dyDescent="0.25">
      <c r="A1681" s="18" t="s">
        <v>8219</v>
      </c>
      <c r="B1681" s="16">
        <v>12</v>
      </c>
    </row>
    <row r="1682" spans="1:2" x14ac:dyDescent="0.25">
      <c r="A1682" s="18" t="s">
        <v>8219</v>
      </c>
      <c r="B1682" s="16">
        <v>100</v>
      </c>
    </row>
    <row r="1683" spans="1:2" x14ac:dyDescent="0.25">
      <c r="A1683" s="18" t="s">
        <v>8219</v>
      </c>
      <c r="B1683" s="16">
        <v>100</v>
      </c>
    </row>
    <row r="1684" spans="1:2" x14ac:dyDescent="0.25">
      <c r="A1684" s="18" t="s">
        <v>8219</v>
      </c>
      <c r="B1684" s="16">
        <v>34</v>
      </c>
    </row>
    <row r="1685" spans="1:2" x14ac:dyDescent="0.25">
      <c r="A1685" s="18" t="s">
        <v>8219</v>
      </c>
      <c r="B1685" s="16">
        <v>63</v>
      </c>
    </row>
    <row r="1686" spans="1:2" x14ac:dyDescent="0.25">
      <c r="A1686" s="18" t="s">
        <v>8219</v>
      </c>
      <c r="B1686" s="16">
        <v>30</v>
      </c>
    </row>
    <row r="1687" spans="1:2" x14ac:dyDescent="0.25">
      <c r="A1687" s="18" t="s">
        <v>8219</v>
      </c>
      <c r="B1687" s="16">
        <v>47</v>
      </c>
    </row>
    <row r="1688" spans="1:2" x14ac:dyDescent="0.25">
      <c r="A1688" s="18" t="s">
        <v>8219</v>
      </c>
      <c r="B1688" s="16">
        <v>237</v>
      </c>
    </row>
    <row r="1689" spans="1:2" x14ac:dyDescent="0.25">
      <c r="A1689" s="18" t="s">
        <v>8219</v>
      </c>
      <c r="B1689" s="16">
        <v>47</v>
      </c>
    </row>
    <row r="1690" spans="1:2" x14ac:dyDescent="0.25">
      <c r="A1690" s="18" t="s">
        <v>8219</v>
      </c>
      <c r="B1690" s="16">
        <v>15</v>
      </c>
    </row>
    <row r="1691" spans="1:2" x14ac:dyDescent="0.25">
      <c r="A1691" s="18" t="s">
        <v>8219</v>
      </c>
      <c r="B1691" s="16">
        <v>81</v>
      </c>
    </row>
    <row r="1692" spans="1:2" x14ac:dyDescent="0.25">
      <c r="A1692" s="18" t="s">
        <v>8219</v>
      </c>
      <c r="B1692" s="16">
        <v>122</v>
      </c>
    </row>
    <row r="1693" spans="1:2" x14ac:dyDescent="0.25">
      <c r="A1693" s="18" t="s">
        <v>8219</v>
      </c>
      <c r="B1693" s="16">
        <v>34</v>
      </c>
    </row>
    <row r="1694" spans="1:2" x14ac:dyDescent="0.25">
      <c r="A1694" s="18" t="s">
        <v>8219</v>
      </c>
      <c r="B1694" s="16">
        <v>207</v>
      </c>
    </row>
    <row r="1695" spans="1:2" x14ac:dyDescent="0.25">
      <c r="A1695" s="18" t="s">
        <v>8219</v>
      </c>
      <c r="B1695" s="16">
        <v>25</v>
      </c>
    </row>
    <row r="1696" spans="1:2" x14ac:dyDescent="0.25">
      <c r="A1696" s="18" t="s">
        <v>8219</v>
      </c>
      <c r="B1696" s="16">
        <v>72</v>
      </c>
    </row>
    <row r="1697" spans="1:2" x14ac:dyDescent="0.25">
      <c r="A1697" s="18" t="s">
        <v>8219</v>
      </c>
      <c r="B1697" s="16">
        <v>14</v>
      </c>
    </row>
    <row r="1698" spans="1:2" x14ac:dyDescent="0.25">
      <c r="A1698" s="18" t="s">
        <v>8219</v>
      </c>
      <c r="B1698" s="16">
        <v>15</v>
      </c>
    </row>
    <row r="1699" spans="1:2" x14ac:dyDescent="0.25">
      <c r="A1699" s="18" t="s">
        <v>8219</v>
      </c>
      <c r="B1699" s="16">
        <v>91</v>
      </c>
    </row>
    <row r="1700" spans="1:2" x14ac:dyDescent="0.25">
      <c r="A1700" s="18" t="s">
        <v>8219</v>
      </c>
      <c r="B1700" s="16">
        <v>24</v>
      </c>
    </row>
    <row r="1701" spans="1:2" x14ac:dyDescent="0.25">
      <c r="A1701" s="18" t="s">
        <v>8219</v>
      </c>
      <c r="B1701" s="16">
        <v>27</v>
      </c>
    </row>
    <row r="1702" spans="1:2" x14ac:dyDescent="0.25">
      <c r="A1702" s="18" t="s">
        <v>8219</v>
      </c>
      <c r="B1702" s="16">
        <v>47</v>
      </c>
    </row>
    <row r="1703" spans="1:2" x14ac:dyDescent="0.25">
      <c r="A1703" s="18" t="s">
        <v>8219</v>
      </c>
      <c r="B1703" s="16">
        <v>44</v>
      </c>
    </row>
    <row r="1704" spans="1:2" x14ac:dyDescent="0.25">
      <c r="A1704" s="18" t="s">
        <v>8219</v>
      </c>
      <c r="B1704" s="16">
        <v>72</v>
      </c>
    </row>
    <row r="1705" spans="1:2" x14ac:dyDescent="0.25">
      <c r="A1705" s="18" t="s">
        <v>8219</v>
      </c>
      <c r="B1705" s="16">
        <v>63</v>
      </c>
    </row>
    <row r="1706" spans="1:2" x14ac:dyDescent="0.25">
      <c r="A1706" s="18" t="s">
        <v>8219</v>
      </c>
      <c r="B1706" s="16">
        <v>88</v>
      </c>
    </row>
    <row r="1707" spans="1:2" x14ac:dyDescent="0.25">
      <c r="A1707" s="18" t="s">
        <v>8219</v>
      </c>
      <c r="B1707" s="16">
        <v>70</v>
      </c>
    </row>
    <row r="1708" spans="1:2" x14ac:dyDescent="0.25">
      <c r="A1708" s="18" t="s">
        <v>8219</v>
      </c>
      <c r="B1708" s="16">
        <v>50</v>
      </c>
    </row>
    <row r="1709" spans="1:2" x14ac:dyDescent="0.25">
      <c r="A1709" s="18" t="s">
        <v>8219</v>
      </c>
      <c r="B1709" s="16">
        <v>35</v>
      </c>
    </row>
    <row r="1710" spans="1:2" x14ac:dyDescent="0.25">
      <c r="A1710" s="18" t="s">
        <v>8219</v>
      </c>
      <c r="B1710" s="16">
        <v>175</v>
      </c>
    </row>
    <row r="1711" spans="1:2" x14ac:dyDescent="0.25">
      <c r="A1711" s="18" t="s">
        <v>8219</v>
      </c>
      <c r="B1711" s="16">
        <v>20</v>
      </c>
    </row>
    <row r="1712" spans="1:2" x14ac:dyDescent="0.25">
      <c r="A1712" s="18" t="s">
        <v>8219</v>
      </c>
      <c r="B1712" s="16">
        <v>54</v>
      </c>
    </row>
    <row r="1713" spans="1:2" x14ac:dyDescent="0.25">
      <c r="A1713" s="18" t="s">
        <v>8219</v>
      </c>
      <c r="B1713" s="16">
        <v>20</v>
      </c>
    </row>
    <row r="1714" spans="1:2" x14ac:dyDescent="0.25">
      <c r="A1714" s="18" t="s">
        <v>8219</v>
      </c>
      <c r="B1714" s="16">
        <v>57</v>
      </c>
    </row>
    <row r="1715" spans="1:2" x14ac:dyDescent="0.25">
      <c r="A1715" s="18" t="s">
        <v>8219</v>
      </c>
      <c r="B1715" s="16">
        <v>31</v>
      </c>
    </row>
    <row r="1716" spans="1:2" x14ac:dyDescent="0.25">
      <c r="A1716" s="18" t="s">
        <v>8219</v>
      </c>
      <c r="B1716" s="16">
        <v>31</v>
      </c>
    </row>
    <row r="1717" spans="1:2" x14ac:dyDescent="0.25">
      <c r="A1717" s="18" t="s">
        <v>8219</v>
      </c>
      <c r="B1717" s="16">
        <v>45</v>
      </c>
    </row>
    <row r="1718" spans="1:2" x14ac:dyDescent="0.25">
      <c r="A1718" s="18" t="s">
        <v>8219</v>
      </c>
      <c r="B1718" s="16">
        <v>41</v>
      </c>
    </row>
    <row r="1719" spans="1:2" x14ac:dyDescent="0.25">
      <c r="A1719" s="18" t="s">
        <v>8219</v>
      </c>
      <c r="B1719" s="16">
        <v>29</v>
      </c>
    </row>
    <row r="1720" spans="1:2" x14ac:dyDescent="0.25">
      <c r="A1720" s="18" t="s">
        <v>8219</v>
      </c>
      <c r="B1720" s="16">
        <v>58</v>
      </c>
    </row>
    <row r="1721" spans="1:2" x14ac:dyDescent="0.25">
      <c r="A1721" s="18" t="s">
        <v>8219</v>
      </c>
      <c r="B1721" s="16">
        <v>89</v>
      </c>
    </row>
    <row r="1722" spans="1:2" x14ac:dyDescent="0.25">
      <c r="A1722" s="18" t="s">
        <v>8219</v>
      </c>
      <c r="B1722" s="16">
        <v>125</v>
      </c>
    </row>
    <row r="1723" spans="1:2" x14ac:dyDescent="0.25">
      <c r="A1723" s="18" t="s">
        <v>8219</v>
      </c>
      <c r="B1723" s="16">
        <v>18</v>
      </c>
    </row>
    <row r="1724" spans="1:2" x14ac:dyDescent="0.25">
      <c r="A1724" s="18" t="s">
        <v>8219</v>
      </c>
      <c r="B1724" s="16">
        <v>32</v>
      </c>
    </row>
    <row r="1725" spans="1:2" x14ac:dyDescent="0.25">
      <c r="A1725" s="18" t="s">
        <v>8219</v>
      </c>
      <c r="B1725" s="16">
        <v>16</v>
      </c>
    </row>
    <row r="1726" spans="1:2" x14ac:dyDescent="0.25">
      <c r="A1726" s="18" t="s">
        <v>8219</v>
      </c>
      <c r="B1726" s="16">
        <v>38</v>
      </c>
    </row>
    <row r="1727" spans="1:2" x14ac:dyDescent="0.25">
      <c r="A1727" s="18" t="s">
        <v>8219</v>
      </c>
      <c r="B1727" s="16">
        <v>15</v>
      </c>
    </row>
    <row r="1728" spans="1:2" x14ac:dyDescent="0.25">
      <c r="A1728" s="18" t="s">
        <v>8219</v>
      </c>
      <c r="B1728" s="16">
        <v>23</v>
      </c>
    </row>
    <row r="1729" spans="1:2" x14ac:dyDescent="0.25">
      <c r="A1729" s="18" t="s">
        <v>8219</v>
      </c>
      <c r="B1729" s="16">
        <v>49</v>
      </c>
    </row>
    <row r="1730" spans="1:2" x14ac:dyDescent="0.25">
      <c r="A1730" s="18" t="s">
        <v>8219</v>
      </c>
      <c r="B1730" s="16">
        <v>10</v>
      </c>
    </row>
    <row r="1731" spans="1:2" x14ac:dyDescent="0.25">
      <c r="A1731" s="18" t="s">
        <v>8219</v>
      </c>
      <c r="B1731" s="16">
        <v>15</v>
      </c>
    </row>
    <row r="1732" spans="1:2" x14ac:dyDescent="0.25">
      <c r="A1732" s="18" t="s">
        <v>8219</v>
      </c>
      <c r="B1732" s="16">
        <v>57</v>
      </c>
    </row>
    <row r="1733" spans="1:2" x14ac:dyDescent="0.25">
      <c r="A1733" s="18" t="s">
        <v>8219</v>
      </c>
      <c r="B1733" s="16">
        <v>33</v>
      </c>
    </row>
    <row r="1734" spans="1:2" x14ac:dyDescent="0.25">
      <c r="A1734" s="18" t="s">
        <v>8219</v>
      </c>
      <c r="B1734" s="16">
        <v>9</v>
      </c>
    </row>
    <row r="1735" spans="1:2" x14ac:dyDescent="0.25">
      <c r="A1735" s="18" t="s">
        <v>8219</v>
      </c>
      <c r="B1735" s="16">
        <v>26</v>
      </c>
    </row>
    <row r="1736" spans="1:2" x14ac:dyDescent="0.25">
      <c r="A1736" s="18" t="s">
        <v>8219</v>
      </c>
      <c r="B1736" s="16">
        <v>69</v>
      </c>
    </row>
    <row r="1737" spans="1:2" x14ac:dyDescent="0.25">
      <c r="A1737" s="18" t="s">
        <v>8219</v>
      </c>
      <c r="B1737" s="16">
        <v>65</v>
      </c>
    </row>
    <row r="1738" spans="1:2" x14ac:dyDescent="0.25">
      <c r="A1738" s="18" t="s">
        <v>8219</v>
      </c>
      <c r="B1738" s="16">
        <v>83</v>
      </c>
    </row>
    <row r="1739" spans="1:2" x14ac:dyDescent="0.25">
      <c r="A1739" s="18" t="s">
        <v>8219</v>
      </c>
      <c r="B1739" s="16">
        <v>111</v>
      </c>
    </row>
    <row r="1740" spans="1:2" x14ac:dyDescent="0.25">
      <c r="A1740" s="18" t="s">
        <v>8219</v>
      </c>
      <c r="B1740" s="16">
        <v>46</v>
      </c>
    </row>
    <row r="1741" spans="1:2" x14ac:dyDescent="0.25">
      <c r="A1741" s="18" t="s">
        <v>8219</v>
      </c>
      <c r="B1741" s="16">
        <v>63</v>
      </c>
    </row>
    <row r="1742" spans="1:2" x14ac:dyDescent="0.25">
      <c r="A1742" s="18" t="s">
        <v>8219</v>
      </c>
      <c r="B1742" s="16">
        <v>9</v>
      </c>
    </row>
    <row r="1743" spans="1:2" x14ac:dyDescent="0.25">
      <c r="A1743" s="18" t="s">
        <v>8219</v>
      </c>
      <c r="B1743" s="16">
        <v>34</v>
      </c>
    </row>
    <row r="1744" spans="1:2" x14ac:dyDescent="0.25">
      <c r="A1744" s="18" t="s">
        <v>8219</v>
      </c>
      <c r="B1744" s="16">
        <v>112</v>
      </c>
    </row>
    <row r="1745" spans="1:2" x14ac:dyDescent="0.25">
      <c r="A1745" s="18" t="s">
        <v>8219</v>
      </c>
      <c r="B1745" s="16">
        <v>47</v>
      </c>
    </row>
    <row r="1746" spans="1:2" x14ac:dyDescent="0.25">
      <c r="A1746" s="18" t="s">
        <v>8219</v>
      </c>
      <c r="B1746" s="16">
        <v>38</v>
      </c>
    </row>
    <row r="1747" spans="1:2" x14ac:dyDescent="0.25">
      <c r="A1747" s="18" t="s">
        <v>8219</v>
      </c>
      <c r="B1747" s="16">
        <v>28</v>
      </c>
    </row>
    <row r="1748" spans="1:2" x14ac:dyDescent="0.25">
      <c r="A1748" s="18" t="s">
        <v>8219</v>
      </c>
      <c r="B1748" s="16">
        <v>78</v>
      </c>
    </row>
    <row r="1749" spans="1:2" x14ac:dyDescent="0.25">
      <c r="A1749" s="18" t="s">
        <v>8219</v>
      </c>
      <c r="B1749" s="16">
        <v>23</v>
      </c>
    </row>
    <row r="1750" spans="1:2" x14ac:dyDescent="0.25">
      <c r="A1750" s="18" t="s">
        <v>8219</v>
      </c>
      <c r="B1750" s="16">
        <v>40</v>
      </c>
    </row>
    <row r="1751" spans="1:2" x14ac:dyDescent="0.25">
      <c r="A1751" s="18" t="s">
        <v>8219</v>
      </c>
      <c r="B1751" s="16">
        <v>13</v>
      </c>
    </row>
    <row r="1752" spans="1:2" x14ac:dyDescent="0.25">
      <c r="A1752" s="18" t="s">
        <v>8219</v>
      </c>
      <c r="B1752" s="16">
        <v>18</v>
      </c>
    </row>
    <row r="1753" spans="1:2" x14ac:dyDescent="0.25">
      <c r="A1753" s="18" t="s">
        <v>8219</v>
      </c>
      <c r="B1753" s="16">
        <v>22</v>
      </c>
    </row>
    <row r="1754" spans="1:2" x14ac:dyDescent="0.25">
      <c r="A1754" s="18" t="s">
        <v>8219</v>
      </c>
      <c r="B1754" s="16">
        <v>79</v>
      </c>
    </row>
    <row r="1755" spans="1:2" x14ac:dyDescent="0.25">
      <c r="A1755" s="18" t="s">
        <v>8219</v>
      </c>
      <c r="B1755" s="16">
        <v>14</v>
      </c>
    </row>
    <row r="1756" spans="1:2" x14ac:dyDescent="0.25">
      <c r="A1756" s="18" t="s">
        <v>8219</v>
      </c>
      <c r="B1756" s="16">
        <v>51</v>
      </c>
    </row>
    <row r="1757" spans="1:2" x14ac:dyDescent="0.25">
      <c r="A1757" s="18" t="s">
        <v>8219</v>
      </c>
      <c r="B1757" s="16">
        <v>54</v>
      </c>
    </row>
    <row r="1758" spans="1:2" x14ac:dyDescent="0.25">
      <c r="A1758" s="18" t="s">
        <v>8219</v>
      </c>
      <c r="B1758" s="16">
        <v>70</v>
      </c>
    </row>
    <row r="1759" spans="1:2" x14ac:dyDescent="0.25">
      <c r="A1759" s="18" t="s">
        <v>8219</v>
      </c>
      <c r="B1759" s="16">
        <v>44</v>
      </c>
    </row>
    <row r="1760" spans="1:2" x14ac:dyDescent="0.25">
      <c r="A1760" s="18" t="s">
        <v>8219</v>
      </c>
      <c r="B1760" s="16">
        <v>55</v>
      </c>
    </row>
    <row r="1761" spans="1:2" x14ac:dyDescent="0.25">
      <c r="A1761" s="18" t="s">
        <v>8219</v>
      </c>
      <c r="B1761" s="16">
        <v>15</v>
      </c>
    </row>
    <row r="1762" spans="1:2" x14ac:dyDescent="0.25">
      <c r="A1762" s="18" t="s">
        <v>8219</v>
      </c>
      <c r="B1762" s="16">
        <v>27</v>
      </c>
    </row>
    <row r="1763" spans="1:2" x14ac:dyDescent="0.25">
      <c r="A1763" s="18" t="s">
        <v>8219</v>
      </c>
      <c r="B1763" s="16">
        <v>21</v>
      </c>
    </row>
    <row r="1764" spans="1:2" x14ac:dyDescent="0.25">
      <c r="A1764" s="18" t="s">
        <v>8219</v>
      </c>
      <c r="B1764" s="16">
        <v>162</v>
      </c>
    </row>
    <row r="1765" spans="1:2" x14ac:dyDescent="0.25">
      <c r="A1765" s="18" t="s">
        <v>8219</v>
      </c>
      <c r="B1765" s="16">
        <v>23</v>
      </c>
    </row>
    <row r="1766" spans="1:2" x14ac:dyDescent="0.25">
      <c r="A1766" s="18" t="s">
        <v>8219</v>
      </c>
      <c r="B1766" s="16">
        <v>72</v>
      </c>
    </row>
    <row r="1767" spans="1:2" x14ac:dyDescent="0.25">
      <c r="A1767" s="18" t="s">
        <v>8219</v>
      </c>
      <c r="B1767" s="16">
        <v>68</v>
      </c>
    </row>
    <row r="1768" spans="1:2" x14ac:dyDescent="0.25">
      <c r="A1768" s="18" t="s">
        <v>8219</v>
      </c>
      <c r="B1768" s="16">
        <v>20</v>
      </c>
    </row>
    <row r="1769" spans="1:2" x14ac:dyDescent="0.25">
      <c r="A1769" s="18" t="s">
        <v>8219</v>
      </c>
      <c r="B1769" s="16">
        <v>26</v>
      </c>
    </row>
    <row r="1770" spans="1:2" x14ac:dyDescent="0.25">
      <c r="A1770" s="18" t="s">
        <v>8219</v>
      </c>
      <c r="B1770" s="16">
        <v>72</v>
      </c>
    </row>
    <row r="1771" spans="1:2" x14ac:dyDescent="0.25">
      <c r="A1771" s="18" t="s">
        <v>8219</v>
      </c>
      <c r="B1771" s="16">
        <v>3</v>
      </c>
    </row>
    <row r="1772" spans="1:2" x14ac:dyDescent="0.25">
      <c r="A1772" s="18" t="s">
        <v>8219</v>
      </c>
      <c r="B1772" s="16">
        <v>18</v>
      </c>
    </row>
    <row r="1773" spans="1:2" x14ac:dyDescent="0.25">
      <c r="A1773" s="18" t="s">
        <v>8219</v>
      </c>
      <c r="B1773" s="16">
        <v>30</v>
      </c>
    </row>
    <row r="1774" spans="1:2" x14ac:dyDescent="0.25">
      <c r="A1774" s="18" t="s">
        <v>8219</v>
      </c>
      <c r="B1774" s="16">
        <v>23</v>
      </c>
    </row>
    <row r="1775" spans="1:2" x14ac:dyDescent="0.25">
      <c r="A1775" s="18" t="s">
        <v>8219</v>
      </c>
      <c r="B1775" s="16">
        <v>54</v>
      </c>
    </row>
    <row r="1776" spans="1:2" x14ac:dyDescent="0.25">
      <c r="A1776" s="18" t="s">
        <v>8219</v>
      </c>
      <c r="B1776" s="16">
        <v>26</v>
      </c>
    </row>
    <row r="1777" spans="1:2" x14ac:dyDescent="0.25">
      <c r="A1777" s="18" t="s">
        <v>8219</v>
      </c>
      <c r="B1777" s="16">
        <v>9</v>
      </c>
    </row>
    <row r="1778" spans="1:2" x14ac:dyDescent="0.25">
      <c r="A1778" s="18" t="s">
        <v>8219</v>
      </c>
      <c r="B1778" s="16">
        <v>27</v>
      </c>
    </row>
    <row r="1779" spans="1:2" x14ac:dyDescent="0.25">
      <c r="A1779" s="18" t="s">
        <v>8219</v>
      </c>
      <c r="B1779" s="16">
        <v>30</v>
      </c>
    </row>
    <row r="1780" spans="1:2" x14ac:dyDescent="0.25">
      <c r="A1780" s="18" t="s">
        <v>8219</v>
      </c>
      <c r="B1780" s="16">
        <v>52</v>
      </c>
    </row>
    <row r="1781" spans="1:2" x14ac:dyDescent="0.25">
      <c r="A1781" s="18" t="s">
        <v>8219</v>
      </c>
      <c r="B1781" s="16">
        <v>17</v>
      </c>
    </row>
    <row r="1782" spans="1:2" x14ac:dyDescent="0.25">
      <c r="A1782" s="18" t="s">
        <v>8219</v>
      </c>
      <c r="B1782" s="16">
        <v>19</v>
      </c>
    </row>
    <row r="1783" spans="1:2" x14ac:dyDescent="0.25">
      <c r="A1783" s="18" t="s">
        <v>8219</v>
      </c>
      <c r="B1783" s="16">
        <v>77</v>
      </c>
    </row>
    <row r="1784" spans="1:2" x14ac:dyDescent="0.25">
      <c r="A1784" s="18" t="s">
        <v>8219</v>
      </c>
      <c r="B1784" s="16">
        <v>21</v>
      </c>
    </row>
    <row r="1785" spans="1:2" x14ac:dyDescent="0.25">
      <c r="A1785" s="18" t="s">
        <v>8219</v>
      </c>
      <c r="B1785" s="16">
        <v>38</v>
      </c>
    </row>
    <row r="1786" spans="1:2" x14ac:dyDescent="0.25">
      <c r="A1786" s="18" t="s">
        <v>8219</v>
      </c>
      <c r="B1786" s="16">
        <v>28</v>
      </c>
    </row>
    <row r="1787" spans="1:2" x14ac:dyDescent="0.25">
      <c r="A1787" s="18" t="s">
        <v>8219</v>
      </c>
      <c r="B1787" s="16">
        <v>48</v>
      </c>
    </row>
    <row r="1788" spans="1:2" x14ac:dyDescent="0.25">
      <c r="A1788" s="18" t="s">
        <v>8219</v>
      </c>
      <c r="B1788" s="16">
        <v>46</v>
      </c>
    </row>
    <row r="1789" spans="1:2" x14ac:dyDescent="0.25">
      <c r="A1789" s="18" t="s">
        <v>8219</v>
      </c>
      <c r="B1789" s="16">
        <v>30</v>
      </c>
    </row>
    <row r="1790" spans="1:2" x14ac:dyDescent="0.25">
      <c r="A1790" s="18" t="s">
        <v>8219</v>
      </c>
      <c r="B1790" s="16">
        <v>64</v>
      </c>
    </row>
    <row r="1791" spans="1:2" x14ac:dyDescent="0.25">
      <c r="A1791" s="18" t="s">
        <v>8219</v>
      </c>
      <c r="B1791" s="16">
        <v>15</v>
      </c>
    </row>
    <row r="1792" spans="1:2" x14ac:dyDescent="0.25">
      <c r="A1792" s="18" t="s">
        <v>8219</v>
      </c>
      <c r="B1792" s="16">
        <v>41</v>
      </c>
    </row>
    <row r="1793" spans="1:2" x14ac:dyDescent="0.25">
      <c r="A1793" s="18" t="s">
        <v>8219</v>
      </c>
      <c r="B1793" s="16">
        <v>35</v>
      </c>
    </row>
    <row r="1794" spans="1:2" x14ac:dyDescent="0.25">
      <c r="A1794" s="18" t="s">
        <v>8219</v>
      </c>
      <c r="B1794" s="16">
        <v>45</v>
      </c>
    </row>
    <row r="1795" spans="1:2" x14ac:dyDescent="0.25">
      <c r="A1795" s="18" t="s">
        <v>8219</v>
      </c>
      <c r="B1795" s="16">
        <v>62</v>
      </c>
    </row>
    <row r="1796" spans="1:2" x14ac:dyDescent="0.25">
      <c r="A1796" s="18" t="s">
        <v>8219</v>
      </c>
      <c r="B1796" s="16">
        <v>22</v>
      </c>
    </row>
    <row r="1797" spans="1:2" x14ac:dyDescent="0.25">
      <c r="A1797" s="18" t="s">
        <v>8219</v>
      </c>
      <c r="B1797" s="16">
        <v>18</v>
      </c>
    </row>
    <row r="1798" spans="1:2" x14ac:dyDescent="0.25">
      <c r="A1798" s="18" t="s">
        <v>8219</v>
      </c>
      <c r="B1798" s="16">
        <v>12</v>
      </c>
    </row>
    <row r="1799" spans="1:2" x14ac:dyDescent="0.25">
      <c r="A1799" s="18" t="s">
        <v>8219</v>
      </c>
      <c r="B1799" s="16">
        <v>44</v>
      </c>
    </row>
    <row r="1800" spans="1:2" x14ac:dyDescent="0.25">
      <c r="A1800" s="18" t="s">
        <v>8219</v>
      </c>
      <c r="B1800" s="16">
        <v>27</v>
      </c>
    </row>
    <row r="1801" spans="1:2" x14ac:dyDescent="0.25">
      <c r="A1801" s="18" t="s">
        <v>8219</v>
      </c>
      <c r="B1801" s="16">
        <v>38</v>
      </c>
    </row>
    <row r="1802" spans="1:2" x14ac:dyDescent="0.25">
      <c r="A1802" s="18" t="s">
        <v>8219</v>
      </c>
      <c r="B1802" s="16">
        <v>28</v>
      </c>
    </row>
    <row r="1803" spans="1:2" x14ac:dyDescent="0.25">
      <c r="A1803" s="18" t="s">
        <v>8219</v>
      </c>
      <c r="B1803" s="16">
        <v>24</v>
      </c>
    </row>
    <row r="1804" spans="1:2" x14ac:dyDescent="0.25">
      <c r="A1804" s="18" t="s">
        <v>8219</v>
      </c>
      <c r="B1804" s="16">
        <v>65</v>
      </c>
    </row>
    <row r="1805" spans="1:2" x14ac:dyDescent="0.25">
      <c r="A1805" s="18" t="s">
        <v>8219</v>
      </c>
      <c r="B1805" s="16">
        <v>46</v>
      </c>
    </row>
    <row r="1806" spans="1:2" x14ac:dyDescent="0.25">
      <c r="A1806" s="18" t="s">
        <v>8219</v>
      </c>
      <c r="B1806" s="16">
        <v>85</v>
      </c>
    </row>
    <row r="1807" spans="1:2" x14ac:dyDescent="0.25">
      <c r="A1807" s="18" t="s">
        <v>8219</v>
      </c>
      <c r="B1807" s="16">
        <v>66</v>
      </c>
    </row>
    <row r="1808" spans="1:2" x14ac:dyDescent="0.25">
      <c r="A1808" s="18" t="s">
        <v>8219</v>
      </c>
      <c r="B1808" s="16">
        <v>165</v>
      </c>
    </row>
    <row r="1809" spans="1:2" x14ac:dyDescent="0.25">
      <c r="A1809" s="18" t="s">
        <v>8219</v>
      </c>
      <c r="B1809" s="16">
        <v>17</v>
      </c>
    </row>
    <row r="1810" spans="1:2" x14ac:dyDescent="0.25">
      <c r="A1810" s="18" t="s">
        <v>8219</v>
      </c>
      <c r="B1810" s="16">
        <v>3</v>
      </c>
    </row>
    <row r="1811" spans="1:2" x14ac:dyDescent="0.25">
      <c r="A1811" s="18" t="s">
        <v>8219</v>
      </c>
      <c r="B1811" s="16">
        <v>17</v>
      </c>
    </row>
    <row r="1812" spans="1:2" x14ac:dyDescent="0.25">
      <c r="A1812" s="18" t="s">
        <v>8219</v>
      </c>
      <c r="B1812" s="16">
        <v>91</v>
      </c>
    </row>
    <row r="1813" spans="1:2" x14ac:dyDescent="0.25">
      <c r="A1813" s="18" t="s">
        <v>8219</v>
      </c>
      <c r="B1813" s="16">
        <v>67</v>
      </c>
    </row>
    <row r="1814" spans="1:2" x14ac:dyDescent="0.25">
      <c r="A1814" s="18" t="s">
        <v>8219</v>
      </c>
      <c r="B1814" s="16">
        <v>18</v>
      </c>
    </row>
    <row r="1815" spans="1:2" x14ac:dyDescent="0.25">
      <c r="A1815" s="18" t="s">
        <v>8219</v>
      </c>
      <c r="B1815" s="16">
        <v>21</v>
      </c>
    </row>
    <row r="1816" spans="1:2" x14ac:dyDescent="0.25">
      <c r="A1816" s="18" t="s">
        <v>8219</v>
      </c>
      <c r="B1816" s="16">
        <v>40</v>
      </c>
    </row>
    <row r="1817" spans="1:2" x14ac:dyDescent="0.25">
      <c r="A1817" s="18" t="s">
        <v>8219</v>
      </c>
      <c r="B1817" s="16">
        <v>78</v>
      </c>
    </row>
    <row r="1818" spans="1:2" x14ac:dyDescent="0.25">
      <c r="A1818" s="18" t="s">
        <v>8219</v>
      </c>
      <c r="B1818" s="16">
        <v>26</v>
      </c>
    </row>
    <row r="1819" spans="1:2" x14ac:dyDescent="0.25">
      <c r="A1819" s="18" t="s">
        <v>8219</v>
      </c>
      <c r="B1819" s="16">
        <v>14</v>
      </c>
    </row>
    <row r="1820" spans="1:2" x14ac:dyDescent="0.25">
      <c r="A1820" s="18" t="s">
        <v>8219</v>
      </c>
      <c r="B1820" s="16">
        <v>44</v>
      </c>
    </row>
    <row r="1821" spans="1:2" x14ac:dyDescent="0.25">
      <c r="A1821" s="18" t="s">
        <v>8219</v>
      </c>
      <c r="B1821" s="16">
        <v>9</v>
      </c>
    </row>
    <row r="1822" spans="1:2" x14ac:dyDescent="0.25">
      <c r="A1822" s="18" t="s">
        <v>8219</v>
      </c>
      <c r="B1822" s="16">
        <v>30</v>
      </c>
    </row>
    <row r="1823" spans="1:2" x14ac:dyDescent="0.25">
      <c r="A1823" s="18" t="s">
        <v>8219</v>
      </c>
      <c r="B1823" s="16">
        <v>45</v>
      </c>
    </row>
    <row r="1824" spans="1:2" x14ac:dyDescent="0.25">
      <c r="A1824" s="18" t="s">
        <v>8219</v>
      </c>
      <c r="B1824" s="16">
        <v>56</v>
      </c>
    </row>
    <row r="1825" spans="1:2" x14ac:dyDescent="0.25">
      <c r="A1825" s="18" t="s">
        <v>8219</v>
      </c>
      <c r="B1825" s="16">
        <v>46</v>
      </c>
    </row>
    <row r="1826" spans="1:2" x14ac:dyDescent="0.25">
      <c r="A1826" s="18" t="s">
        <v>8219</v>
      </c>
      <c r="B1826" s="16">
        <v>34</v>
      </c>
    </row>
    <row r="1827" spans="1:2" x14ac:dyDescent="0.25">
      <c r="A1827" s="18" t="s">
        <v>8219</v>
      </c>
      <c r="B1827" s="16">
        <v>98</v>
      </c>
    </row>
    <row r="1828" spans="1:2" x14ac:dyDescent="0.25">
      <c r="A1828" s="18" t="s">
        <v>8219</v>
      </c>
      <c r="B1828" s="16">
        <v>46</v>
      </c>
    </row>
    <row r="1829" spans="1:2" x14ac:dyDescent="0.25">
      <c r="A1829" s="18" t="s">
        <v>8219</v>
      </c>
      <c r="B1829" s="16">
        <v>10</v>
      </c>
    </row>
    <row r="1830" spans="1:2" x14ac:dyDescent="0.25">
      <c r="A1830" s="18" t="s">
        <v>8219</v>
      </c>
      <c r="B1830" s="16">
        <v>76</v>
      </c>
    </row>
    <row r="1831" spans="1:2" x14ac:dyDescent="0.25">
      <c r="A1831" s="18" t="s">
        <v>8219</v>
      </c>
      <c r="B1831" s="16">
        <v>104</v>
      </c>
    </row>
    <row r="1832" spans="1:2" x14ac:dyDescent="0.25">
      <c r="A1832" s="18" t="s">
        <v>8219</v>
      </c>
      <c r="B1832" s="16">
        <v>87</v>
      </c>
    </row>
    <row r="1833" spans="1:2" x14ac:dyDescent="0.25">
      <c r="A1833" s="18" t="s">
        <v>8219</v>
      </c>
      <c r="B1833" s="16">
        <v>29</v>
      </c>
    </row>
    <row r="1834" spans="1:2" x14ac:dyDescent="0.25">
      <c r="A1834" s="18" t="s">
        <v>8219</v>
      </c>
      <c r="B1834" s="16">
        <v>51</v>
      </c>
    </row>
    <row r="1835" spans="1:2" x14ac:dyDescent="0.25">
      <c r="A1835" s="18" t="s">
        <v>8219</v>
      </c>
      <c r="B1835" s="16">
        <v>12</v>
      </c>
    </row>
    <row r="1836" spans="1:2" x14ac:dyDescent="0.25">
      <c r="A1836" s="18" t="s">
        <v>8219</v>
      </c>
      <c r="B1836" s="16">
        <v>72</v>
      </c>
    </row>
    <row r="1837" spans="1:2" x14ac:dyDescent="0.25">
      <c r="A1837" s="18" t="s">
        <v>8219</v>
      </c>
      <c r="B1837" s="16">
        <v>21</v>
      </c>
    </row>
    <row r="1838" spans="1:2" x14ac:dyDescent="0.25">
      <c r="A1838" s="18" t="s">
        <v>8219</v>
      </c>
      <c r="B1838" s="16">
        <v>42</v>
      </c>
    </row>
    <row r="1839" spans="1:2" x14ac:dyDescent="0.25">
      <c r="A1839" s="18" t="s">
        <v>8219</v>
      </c>
      <c r="B1839" s="16">
        <v>71</v>
      </c>
    </row>
    <row r="1840" spans="1:2" x14ac:dyDescent="0.25">
      <c r="A1840" s="18" t="s">
        <v>8219</v>
      </c>
      <c r="B1840" s="16">
        <v>168</v>
      </c>
    </row>
    <row r="1841" spans="1:2" x14ac:dyDescent="0.25">
      <c r="A1841" s="18" t="s">
        <v>8219</v>
      </c>
      <c r="B1841" s="16">
        <v>19</v>
      </c>
    </row>
    <row r="1842" spans="1:2" x14ac:dyDescent="0.25">
      <c r="A1842" s="18" t="s">
        <v>8219</v>
      </c>
      <c r="B1842" s="16">
        <v>37</v>
      </c>
    </row>
    <row r="1843" spans="1:2" x14ac:dyDescent="0.25">
      <c r="A1843" s="18" t="s">
        <v>8219</v>
      </c>
      <c r="B1843" s="16">
        <v>36</v>
      </c>
    </row>
    <row r="1844" spans="1:2" x14ac:dyDescent="0.25">
      <c r="A1844" s="18" t="s">
        <v>8219</v>
      </c>
      <c r="B1844" s="16">
        <v>14</v>
      </c>
    </row>
    <row r="1845" spans="1:2" x14ac:dyDescent="0.25">
      <c r="A1845" s="18" t="s">
        <v>8219</v>
      </c>
      <c r="B1845" s="16">
        <v>18</v>
      </c>
    </row>
    <row r="1846" spans="1:2" x14ac:dyDescent="0.25">
      <c r="A1846" s="18" t="s">
        <v>8219</v>
      </c>
      <c r="B1846" s="16">
        <v>82</v>
      </c>
    </row>
    <row r="1847" spans="1:2" x14ac:dyDescent="0.25">
      <c r="A1847" s="18" t="s">
        <v>8219</v>
      </c>
      <c r="B1847" s="16">
        <v>43</v>
      </c>
    </row>
    <row r="1848" spans="1:2" x14ac:dyDescent="0.25">
      <c r="A1848" s="18" t="s">
        <v>8219</v>
      </c>
      <c r="B1848" s="16">
        <v>8</v>
      </c>
    </row>
    <row r="1849" spans="1:2" x14ac:dyDescent="0.25">
      <c r="A1849" s="18" t="s">
        <v>8219</v>
      </c>
      <c r="B1849" s="16">
        <v>45</v>
      </c>
    </row>
    <row r="1850" spans="1:2" x14ac:dyDescent="0.25">
      <c r="A1850" s="18" t="s">
        <v>8219</v>
      </c>
      <c r="B1850" s="16">
        <v>20</v>
      </c>
    </row>
    <row r="1851" spans="1:2" x14ac:dyDescent="0.25">
      <c r="A1851" s="18" t="s">
        <v>8219</v>
      </c>
      <c r="B1851" s="16">
        <v>31</v>
      </c>
    </row>
    <row r="1852" spans="1:2" x14ac:dyDescent="0.25">
      <c r="A1852" s="18" t="s">
        <v>8219</v>
      </c>
      <c r="B1852" s="16">
        <v>25</v>
      </c>
    </row>
    <row r="1853" spans="1:2" x14ac:dyDescent="0.25">
      <c r="A1853" s="18" t="s">
        <v>8219</v>
      </c>
      <c r="B1853" s="16">
        <v>14</v>
      </c>
    </row>
    <row r="1854" spans="1:2" x14ac:dyDescent="0.25">
      <c r="A1854" s="18" t="s">
        <v>8219</v>
      </c>
      <c r="B1854" s="16">
        <v>45</v>
      </c>
    </row>
    <row r="1855" spans="1:2" x14ac:dyDescent="0.25">
      <c r="A1855" s="18" t="s">
        <v>8219</v>
      </c>
      <c r="B1855" s="16">
        <v>20</v>
      </c>
    </row>
    <row r="1856" spans="1:2" x14ac:dyDescent="0.25">
      <c r="A1856" s="18" t="s">
        <v>8219</v>
      </c>
      <c r="B1856" s="16">
        <v>39</v>
      </c>
    </row>
    <row r="1857" spans="1:2" x14ac:dyDescent="0.25">
      <c r="A1857" s="18" t="s">
        <v>8219</v>
      </c>
      <c r="B1857" s="16">
        <v>16</v>
      </c>
    </row>
    <row r="1858" spans="1:2" x14ac:dyDescent="0.25">
      <c r="A1858" s="18" t="s">
        <v>8219</v>
      </c>
      <c r="B1858" s="16">
        <v>37</v>
      </c>
    </row>
    <row r="1859" spans="1:2" x14ac:dyDescent="0.25">
      <c r="A1859" s="18" t="s">
        <v>8219</v>
      </c>
      <c r="B1859" s="16">
        <v>14</v>
      </c>
    </row>
    <row r="1860" spans="1:2" x14ac:dyDescent="0.25">
      <c r="A1860" s="18" t="s">
        <v>8219</v>
      </c>
      <c r="B1860" s="16">
        <v>21</v>
      </c>
    </row>
    <row r="1861" spans="1:2" x14ac:dyDescent="0.25">
      <c r="A1861" s="18" t="s">
        <v>8219</v>
      </c>
      <c r="B1861" s="16">
        <v>69</v>
      </c>
    </row>
    <row r="1862" spans="1:2" x14ac:dyDescent="0.25">
      <c r="A1862" s="18" t="s">
        <v>8219</v>
      </c>
      <c r="B1862" s="16">
        <v>16</v>
      </c>
    </row>
    <row r="1863" spans="1:2" x14ac:dyDescent="0.25">
      <c r="A1863" s="18" t="s">
        <v>8219</v>
      </c>
      <c r="B1863" s="16">
        <v>55</v>
      </c>
    </row>
    <row r="1864" spans="1:2" x14ac:dyDescent="0.25">
      <c r="A1864" s="18" t="s">
        <v>8219</v>
      </c>
      <c r="B1864" s="16">
        <v>27</v>
      </c>
    </row>
    <row r="1865" spans="1:2" x14ac:dyDescent="0.25">
      <c r="A1865" s="18" t="s">
        <v>8219</v>
      </c>
      <c r="B1865" s="16">
        <v>36</v>
      </c>
    </row>
    <row r="1866" spans="1:2" x14ac:dyDescent="0.25">
      <c r="A1866" s="18" t="s">
        <v>8219</v>
      </c>
      <c r="B1866" s="16">
        <v>19</v>
      </c>
    </row>
    <row r="1867" spans="1:2" x14ac:dyDescent="0.25">
      <c r="A1867" s="18" t="s">
        <v>8219</v>
      </c>
      <c r="B1867" s="16">
        <v>12</v>
      </c>
    </row>
    <row r="1868" spans="1:2" x14ac:dyDescent="0.25">
      <c r="A1868" s="18" t="s">
        <v>8219</v>
      </c>
      <c r="B1868" s="16">
        <v>17</v>
      </c>
    </row>
    <row r="1869" spans="1:2" x14ac:dyDescent="0.25">
      <c r="A1869" s="18" t="s">
        <v>8219</v>
      </c>
      <c r="B1869" s="16">
        <v>114</v>
      </c>
    </row>
    <row r="1870" spans="1:2" x14ac:dyDescent="0.25">
      <c r="A1870" s="18" t="s">
        <v>8219</v>
      </c>
      <c r="B1870" s="16">
        <v>93</v>
      </c>
    </row>
    <row r="1871" spans="1:2" x14ac:dyDescent="0.25">
      <c r="A1871" s="18" t="s">
        <v>8219</v>
      </c>
      <c r="B1871" s="16">
        <v>36</v>
      </c>
    </row>
    <row r="1872" spans="1:2" x14ac:dyDescent="0.25">
      <c r="A1872" s="18" t="s">
        <v>8219</v>
      </c>
      <c r="B1872" s="16">
        <v>61</v>
      </c>
    </row>
    <row r="1873" spans="1:2" x14ac:dyDescent="0.25">
      <c r="A1873" s="18" t="s">
        <v>8219</v>
      </c>
      <c r="B1873" s="16">
        <v>47</v>
      </c>
    </row>
    <row r="1874" spans="1:2" x14ac:dyDescent="0.25">
      <c r="A1874" s="18" t="s">
        <v>8219</v>
      </c>
      <c r="B1874" s="16">
        <v>17</v>
      </c>
    </row>
    <row r="1875" spans="1:2" x14ac:dyDescent="0.25">
      <c r="A1875" s="18" t="s">
        <v>8219</v>
      </c>
      <c r="B1875" s="16">
        <v>63</v>
      </c>
    </row>
    <row r="1876" spans="1:2" x14ac:dyDescent="0.25">
      <c r="A1876" s="18" t="s">
        <v>8219</v>
      </c>
      <c r="B1876" s="16">
        <v>9</v>
      </c>
    </row>
    <row r="1877" spans="1:2" x14ac:dyDescent="0.25">
      <c r="A1877" s="18" t="s">
        <v>8219</v>
      </c>
      <c r="B1877" s="16">
        <v>30</v>
      </c>
    </row>
    <row r="1878" spans="1:2" x14ac:dyDescent="0.25">
      <c r="A1878" s="18" t="s">
        <v>8219</v>
      </c>
      <c r="B1878" s="16">
        <v>23</v>
      </c>
    </row>
    <row r="1879" spans="1:2" x14ac:dyDescent="0.25">
      <c r="A1879" s="18" t="s">
        <v>8219</v>
      </c>
      <c r="B1879" s="16">
        <v>33</v>
      </c>
    </row>
    <row r="1880" spans="1:2" x14ac:dyDescent="0.25">
      <c r="A1880" s="18" t="s">
        <v>8219</v>
      </c>
      <c r="B1880" s="16">
        <v>39</v>
      </c>
    </row>
    <row r="1881" spans="1:2" x14ac:dyDescent="0.25">
      <c r="A1881" s="18" t="s">
        <v>8219</v>
      </c>
      <c r="B1881" s="16">
        <v>17</v>
      </c>
    </row>
    <row r="1882" spans="1:2" x14ac:dyDescent="0.25">
      <c r="A1882" s="18" t="s">
        <v>8219</v>
      </c>
      <c r="B1882" s="16">
        <v>6</v>
      </c>
    </row>
    <row r="1883" spans="1:2" x14ac:dyDescent="0.25">
      <c r="A1883" s="18" t="s">
        <v>8219</v>
      </c>
      <c r="B1883" s="16">
        <v>39</v>
      </c>
    </row>
    <row r="1884" spans="1:2" x14ac:dyDescent="0.25">
      <c r="A1884" s="18" t="s">
        <v>8219</v>
      </c>
      <c r="B1884" s="16">
        <v>57</v>
      </c>
    </row>
    <row r="1885" spans="1:2" x14ac:dyDescent="0.25">
      <c r="A1885" s="18" t="s">
        <v>8219</v>
      </c>
      <c r="B1885" s="16">
        <v>56</v>
      </c>
    </row>
    <row r="1886" spans="1:2" x14ac:dyDescent="0.25">
      <c r="A1886" s="18" t="s">
        <v>8219</v>
      </c>
      <c r="B1886" s="16">
        <v>13</v>
      </c>
    </row>
    <row r="1887" spans="1:2" x14ac:dyDescent="0.25">
      <c r="A1887" s="18" t="s">
        <v>8219</v>
      </c>
      <c r="B1887" s="16">
        <v>95</v>
      </c>
    </row>
    <row r="1888" spans="1:2" x14ac:dyDescent="0.25">
      <c r="A1888" s="18" t="s">
        <v>8219</v>
      </c>
      <c r="B1888" s="16">
        <v>80</v>
      </c>
    </row>
    <row r="1889" spans="1:2" x14ac:dyDescent="0.25">
      <c r="A1889" s="18" t="s">
        <v>8219</v>
      </c>
      <c r="B1889" s="16">
        <v>133</v>
      </c>
    </row>
    <row r="1890" spans="1:2" x14ac:dyDescent="0.25">
      <c r="A1890" s="18" t="s">
        <v>8219</v>
      </c>
      <c r="B1890" s="16">
        <v>44</v>
      </c>
    </row>
    <row r="1891" spans="1:2" x14ac:dyDescent="0.25">
      <c r="A1891" s="18" t="s">
        <v>8219</v>
      </c>
      <c r="B1891" s="16">
        <v>30</v>
      </c>
    </row>
    <row r="1892" spans="1:2" x14ac:dyDescent="0.25">
      <c r="A1892" s="18" t="s">
        <v>8219</v>
      </c>
      <c r="B1892" s="16">
        <v>56</v>
      </c>
    </row>
    <row r="1893" spans="1:2" x14ac:dyDescent="0.25">
      <c r="A1893" s="18" t="s">
        <v>8219</v>
      </c>
      <c r="B1893" s="16">
        <v>66</v>
      </c>
    </row>
    <row r="1894" spans="1:2" x14ac:dyDescent="0.25">
      <c r="A1894" s="18" t="s">
        <v>8219</v>
      </c>
      <c r="B1894" s="16">
        <v>29</v>
      </c>
    </row>
    <row r="1895" spans="1:2" x14ac:dyDescent="0.25">
      <c r="A1895" s="18" t="s">
        <v>8219</v>
      </c>
      <c r="B1895" s="16">
        <v>72</v>
      </c>
    </row>
    <row r="1896" spans="1:2" x14ac:dyDescent="0.25">
      <c r="A1896" s="18" t="s">
        <v>8219</v>
      </c>
      <c r="B1896" s="16">
        <v>27</v>
      </c>
    </row>
    <row r="1897" spans="1:2" x14ac:dyDescent="0.25">
      <c r="A1897" s="18" t="s">
        <v>8219</v>
      </c>
      <c r="B1897" s="16">
        <v>10</v>
      </c>
    </row>
    <row r="1898" spans="1:2" x14ac:dyDescent="0.25">
      <c r="A1898" s="18" t="s">
        <v>8219</v>
      </c>
      <c r="B1898" s="16">
        <v>35</v>
      </c>
    </row>
    <row r="1899" spans="1:2" x14ac:dyDescent="0.25">
      <c r="A1899" s="18" t="s">
        <v>8219</v>
      </c>
      <c r="B1899" s="16">
        <v>29</v>
      </c>
    </row>
    <row r="1900" spans="1:2" x14ac:dyDescent="0.25">
      <c r="A1900" s="18" t="s">
        <v>8219</v>
      </c>
      <c r="B1900" s="16">
        <v>13</v>
      </c>
    </row>
    <row r="1901" spans="1:2" x14ac:dyDescent="0.25">
      <c r="A1901" s="18" t="s">
        <v>8219</v>
      </c>
      <c r="B1901" s="16">
        <v>72</v>
      </c>
    </row>
    <row r="1902" spans="1:2" x14ac:dyDescent="0.25">
      <c r="A1902" s="18" t="s">
        <v>8219</v>
      </c>
      <c r="B1902" s="16">
        <v>78</v>
      </c>
    </row>
    <row r="1903" spans="1:2" x14ac:dyDescent="0.25">
      <c r="A1903" s="18" t="s">
        <v>8219</v>
      </c>
      <c r="B1903" s="16">
        <v>49</v>
      </c>
    </row>
    <row r="1904" spans="1:2" x14ac:dyDescent="0.25">
      <c r="A1904" s="18" t="s">
        <v>8219</v>
      </c>
      <c r="B1904" s="16">
        <v>42</v>
      </c>
    </row>
    <row r="1905" spans="1:2" x14ac:dyDescent="0.25">
      <c r="A1905" s="18" t="s">
        <v>8219</v>
      </c>
      <c r="B1905" s="16">
        <v>35</v>
      </c>
    </row>
    <row r="1906" spans="1:2" x14ac:dyDescent="0.25">
      <c r="A1906" s="18" t="s">
        <v>8219</v>
      </c>
      <c r="B1906" s="16">
        <v>42</v>
      </c>
    </row>
    <row r="1907" spans="1:2" x14ac:dyDescent="0.25">
      <c r="A1907" s="18" t="s">
        <v>8219</v>
      </c>
      <c r="B1907" s="16">
        <v>42</v>
      </c>
    </row>
    <row r="1908" spans="1:2" x14ac:dyDescent="0.25">
      <c r="A1908" s="18" t="s">
        <v>8219</v>
      </c>
      <c r="B1908" s="16">
        <v>31</v>
      </c>
    </row>
    <row r="1909" spans="1:2" x14ac:dyDescent="0.25">
      <c r="A1909" s="18" t="s">
        <v>8219</v>
      </c>
      <c r="B1909" s="16">
        <v>38</v>
      </c>
    </row>
    <row r="1910" spans="1:2" x14ac:dyDescent="0.25">
      <c r="A1910" s="18" t="s">
        <v>8219</v>
      </c>
      <c r="B1910" s="16">
        <v>8</v>
      </c>
    </row>
    <row r="1911" spans="1:2" x14ac:dyDescent="0.25">
      <c r="A1911" s="18" t="s">
        <v>8219</v>
      </c>
      <c r="B1911" s="16">
        <v>39</v>
      </c>
    </row>
    <row r="1912" spans="1:2" x14ac:dyDescent="0.25">
      <c r="A1912" s="18" t="s">
        <v>8219</v>
      </c>
      <c r="B1912" s="16">
        <v>29</v>
      </c>
    </row>
    <row r="1913" spans="1:2" x14ac:dyDescent="0.25">
      <c r="A1913" s="18" t="s">
        <v>8219</v>
      </c>
      <c r="B1913" s="16">
        <v>72</v>
      </c>
    </row>
    <row r="1914" spans="1:2" x14ac:dyDescent="0.25">
      <c r="A1914" s="18" t="s">
        <v>8219</v>
      </c>
      <c r="B1914" s="16">
        <v>15</v>
      </c>
    </row>
    <row r="1915" spans="1:2" x14ac:dyDescent="0.25">
      <c r="A1915" s="18" t="s">
        <v>8219</v>
      </c>
      <c r="B1915" s="16">
        <v>33</v>
      </c>
    </row>
    <row r="1916" spans="1:2" x14ac:dyDescent="0.25">
      <c r="A1916" s="18" t="s">
        <v>8219</v>
      </c>
      <c r="B1916" s="16">
        <v>15</v>
      </c>
    </row>
    <row r="1917" spans="1:2" x14ac:dyDescent="0.25">
      <c r="A1917" s="18" t="s">
        <v>8219</v>
      </c>
      <c r="B1917" s="16">
        <v>19</v>
      </c>
    </row>
    <row r="1918" spans="1:2" x14ac:dyDescent="0.25">
      <c r="A1918" s="18" t="s">
        <v>8219</v>
      </c>
      <c r="B1918" s="16">
        <v>17</v>
      </c>
    </row>
    <row r="1919" spans="1:2" x14ac:dyDescent="0.25">
      <c r="A1919" s="18" t="s">
        <v>8219</v>
      </c>
      <c r="B1919" s="16">
        <v>44</v>
      </c>
    </row>
    <row r="1920" spans="1:2" x14ac:dyDescent="0.25">
      <c r="A1920" s="18" t="s">
        <v>8219</v>
      </c>
      <c r="B1920" s="16">
        <v>10</v>
      </c>
    </row>
    <row r="1921" spans="1:2" x14ac:dyDescent="0.25">
      <c r="A1921" s="18" t="s">
        <v>8219</v>
      </c>
      <c r="B1921" s="16">
        <v>46</v>
      </c>
    </row>
    <row r="1922" spans="1:2" x14ac:dyDescent="0.25">
      <c r="A1922" s="18" t="s">
        <v>8219</v>
      </c>
      <c r="B1922" s="16">
        <v>11</v>
      </c>
    </row>
    <row r="1923" spans="1:2" x14ac:dyDescent="0.25">
      <c r="A1923" s="18" t="s">
        <v>8219</v>
      </c>
      <c r="B1923" s="16">
        <v>13</v>
      </c>
    </row>
    <row r="1924" spans="1:2" x14ac:dyDescent="0.25">
      <c r="A1924" s="18" t="s">
        <v>8219</v>
      </c>
      <c r="B1924" s="16">
        <v>33</v>
      </c>
    </row>
    <row r="1925" spans="1:2" x14ac:dyDescent="0.25">
      <c r="A1925" s="18" t="s">
        <v>8219</v>
      </c>
      <c r="B1925" s="16">
        <v>28</v>
      </c>
    </row>
    <row r="1926" spans="1:2" x14ac:dyDescent="0.25">
      <c r="A1926" s="18" t="s">
        <v>8219</v>
      </c>
      <c r="B1926" s="16">
        <v>21</v>
      </c>
    </row>
    <row r="1927" spans="1:2" x14ac:dyDescent="0.25">
      <c r="A1927" s="18" t="s">
        <v>8219</v>
      </c>
      <c r="B1927" s="16">
        <v>13</v>
      </c>
    </row>
    <row r="1928" spans="1:2" x14ac:dyDescent="0.25">
      <c r="A1928" s="18" t="s">
        <v>8219</v>
      </c>
      <c r="B1928" s="16">
        <v>34</v>
      </c>
    </row>
    <row r="1929" spans="1:2" x14ac:dyDescent="0.25">
      <c r="A1929" s="18" t="s">
        <v>8219</v>
      </c>
      <c r="B1929" s="16">
        <v>80</v>
      </c>
    </row>
    <row r="1930" spans="1:2" x14ac:dyDescent="0.25">
      <c r="A1930" s="18" t="s">
        <v>8219</v>
      </c>
      <c r="B1930" s="16">
        <v>74</v>
      </c>
    </row>
    <row r="1931" spans="1:2" x14ac:dyDescent="0.25">
      <c r="A1931" s="18" t="s">
        <v>8219</v>
      </c>
      <c r="B1931" s="16">
        <v>7</v>
      </c>
    </row>
    <row r="1932" spans="1:2" x14ac:dyDescent="0.25">
      <c r="A1932" s="18" t="s">
        <v>8219</v>
      </c>
      <c r="B1932" s="16">
        <v>34</v>
      </c>
    </row>
    <row r="1933" spans="1:2" x14ac:dyDescent="0.25">
      <c r="A1933" s="18" t="s">
        <v>8219</v>
      </c>
      <c r="B1933" s="16">
        <v>86</v>
      </c>
    </row>
    <row r="1934" spans="1:2" x14ac:dyDescent="0.25">
      <c r="A1934" s="18" t="s">
        <v>8219</v>
      </c>
      <c r="B1934" s="16">
        <v>37</v>
      </c>
    </row>
    <row r="1935" spans="1:2" x14ac:dyDescent="0.25">
      <c r="A1935" s="18" t="s">
        <v>8219</v>
      </c>
      <c r="B1935" s="16">
        <v>18</v>
      </c>
    </row>
    <row r="1936" spans="1:2" x14ac:dyDescent="0.25">
      <c r="A1936" s="18" t="s">
        <v>8219</v>
      </c>
      <c r="B1936" s="16">
        <v>22</v>
      </c>
    </row>
    <row r="1937" spans="1:2" x14ac:dyDescent="0.25">
      <c r="A1937" s="18" t="s">
        <v>8219</v>
      </c>
      <c r="B1937" s="16">
        <v>26</v>
      </c>
    </row>
    <row r="1938" spans="1:2" x14ac:dyDescent="0.25">
      <c r="A1938" s="18" t="s">
        <v>8219</v>
      </c>
      <c r="B1938" s="16">
        <v>27</v>
      </c>
    </row>
    <row r="1939" spans="1:2" x14ac:dyDescent="0.25">
      <c r="A1939" s="18" t="s">
        <v>8219</v>
      </c>
      <c r="B1939" s="16">
        <v>8</v>
      </c>
    </row>
    <row r="1940" spans="1:2" x14ac:dyDescent="0.25">
      <c r="A1940" s="18" t="s">
        <v>8219</v>
      </c>
      <c r="B1940" s="16">
        <v>204</v>
      </c>
    </row>
    <row r="1941" spans="1:2" x14ac:dyDescent="0.25">
      <c r="A1941" s="18" t="s">
        <v>8219</v>
      </c>
      <c r="B1941" s="16">
        <v>46</v>
      </c>
    </row>
    <row r="1942" spans="1:2" x14ac:dyDescent="0.25">
      <c r="A1942" s="18" t="s">
        <v>8219</v>
      </c>
      <c r="B1942" s="16">
        <v>17</v>
      </c>
    </row>
    <row r="1943" spans="1:2" x14ac:dyDescent="0.25">
      <c r="A1943" s="18" t="s">
        <v>8219</v>
      </c>
      <c r="B1943" s="16">
        <v>28</v>
      </c>
    </row>
    <row r="1944" spans="1:2" x14ac:dyDescent="0.25">
      <c r="A1944" s="18" t="s">
        <v>8219</v>
      </c>
      <c r="B1944" s="16">
        <v>83</v>
      </c>
    </row>
    <row r="1945" spans="1:2" x14ac:dyDescent="0.25">
      <c r="A1945" s="18" t="s">
        <v>8219</v>
      </c>
      <c r="B1945" s="16">
        <v>13</v>
      </c>
    </row>
    <row r="1946" spans="1:2" x14ac:dyDescent="0.25">
      <c r="A1946" s="18" t="s">
        <v>8219</v>
      </c>
      <c r="B1946" s="16">
        <v>8</v>
      </c>
    </row>
    <row r="1947" spans="1:2" x14ac:dyDescent="0.25">
      <c r="A1947" s="18" t="s">
        <v>8219</v>
      </c>
      <c r="B1947" s="16">
        <v>32</v>
      </c>
    </row>
    <row r="1948" spans="1:2" x14ac:dyDescent="0.25">
      <c r="A1948" s="18" t="s">
        <v>8219</v>
      </c>
      <c r="B1948" s="16">
        <v>85</v>
      </c>
    </row>
    <row r="1949" spans="1:2" x14ac:dyDescent="0.25">
      <c r="A1949" s="18" t="s">
        <v>8219</v>
      </c>
      <c r="B1949" s="16">
        <v>29</v>
      </c>
    </row>
    <row r="1950" spans="1:2" x14ac:dyDescent="0.25">
      <c r="A1950" s="18" t="s">
        <v>8219</v>
      </c>
      <c r="B1950" s="16">
        <v>24</v>
      </c>
    </row>
    <row r="1951" spans="1:2" x14ac:dyDescent="0.25">
      <c r="A1951" s="18" t="s">
        <v>8219</v>
      </c>
      <c r="B1951" s="16">
        <v>8</v>
      </c>
    </row>
    <row r="1952" spans="1:2" x14ac:dyDescent="0.25">
      <c r="A1952" s="18" t="s">
        <v>8219</v>
      </c>
      <c r="B1952" s="16">
        <v>19</v>
      </c>
    </row>
    <row r="1953" spans="1:2" x14ac:dyDescent="0.25">
      <c r="A1953" s="18" t="s">
        <v>8219</v>
      </c>
      <c r="B1953" s="16">
        <v>336</v>
      </c>
    </row>
    <row r="1954" spans="1:2" x14ac:dyDescent="0.25">
      <c r="A1954" s="18" t="s">
        <v>8219</v>
      </c>
      <c r="B1954" s="16">
        <v>13</v>
      </c>
    </row>
    <row r="1955" spans="1:2" x14ac:dyDescent="0.25">
      <c r="A1955" s="18" t="s">
        <v>8219</v>
      </c>
      <c r="B1955" s="16">
        <v>42</v>
      </c>
    </row>
    <row r="1956" spans="1:2" x14ac:dyDescent="0.25">
      <c r="A1956" s="18" t="s">
        <v>8219</v>
      </c>
      <c r="B1956" s="16">
        <v>64</v>
      </c>
    </row>
    <row r="1957" spans="1:2" x14ac:dyDescent="0.25">
      <c r="A1957" s="18" t="s">
        <v>8219</v>
      </c>
      <c r="B1957" s="16">
        <v>25</v>
      </c>
    </row>
    <row r="1958" spans="1:2" x14ac:dyDescent="0.25">
      <c r="A1958" s="18" t="s">
        <v>8219</v>
      </c>
      <c r="B1958" s="16">
        <v>20</v>
      </c>
    </row>
    <row r="1959" spans="1:2" x14ac:dyDescent="0.25">
      <c r="A1959" s="18" t="s">
        <v>8219</v>
      </c>
      <c r="B1959" s="16">
        <v>104</v>
      </c>
    </row>
    <row r="1960" spans="1:2" x14ac:dyDescent="0.25">
      <c r="A1960" s="18" t="s">
        <v>8219</v>
      </c>
      <c r="B1960" s="16">
        <v>53</v>
      </c>
    </row>
    <row r="1961" spans="1:2" x14ac:dyDescent="0.25">
      <c r="A1961" s="18" t="s">
        <v>8219</v>
      </c>
      <c r="B1961" s="16">
        <v>14</v>
      </c>
    </row>
    <row r="1962" spans="1:2" x14ac:dyDescent="0.25">
      <c r="A1962" s="18" t="s">
        <v>8219</v>
      </c>
      <c r="B1962" s="16">
        <v>20</v>
      </c>
    </row>
    <row r="1963" spans="1:2" x14ac:dyDescent="0.25">
      <c r="A1963" s="18" t="s">
        <v>8219</v>
      </c>
      <c r="B1963" s="16">
        <v>558</v>
      </c>
    </row>
    <row r="1964" spans="1:2" x14ac:dyDescent="0.25">
      <c r="A1964" s="18" t="s">
        <v>8219</v>
      </c>
      <c r="B1964" s="16">
        <v>22</v>
      </c>
    </row>
    <row r="1965" spans="1:2" x14ac:dyDescent="0.25">
      <c r="A1965" s="18" t="s">
        <v>8219</v>
      </c>
      <c r="B1965" s="16">
        <v>24</v>
      </c>
    </row>
    <row r="1966" spans="1:2" x14ac:dyDescent="0.25">
      <c r="A1966" s="18" t="s">
        <v>8219</v>
      </c>
      <c r="B1966" s="16">
        <v>74</v>
      </c>
    </row>
    <row r="1967" spans="1:2" x14ac:dyDescent="0.25">
      <c r="A1967" s="18" t="s">
        <v>8219</v>
      </c>
      <c r="B1967" s="16">
        <v>54</v>
      </c>
    </row>
    <row r="1968" spans="1:2" x14ac:dyDescent="0.25">
      <c r="A1968" s="18" t="s">
        <v>8219</v>
      </c>
      <c r="B1968" s="16">
        <v>31</v>
      </c>
    </row>
    <row r="1969" spans="1:2" x14ac:dyDescent="0.25">
      <c r="A1969" s="18" t="s">
        <v>8219</v>
      </c>
      <c r="B1969" s="16">
        <v>25</v>
      </c>
    </row>
    <row r="1970" spans="1:2" x14ac:dyDescent="0.25">
      <c r="A1970" s="18" t="s">
        <v>8219</v>
      </c>
      <c r="B1970" s="16">
        <v>17</v>
      </c>
    </row>
    <row r="1971" spans="1:2" x14ac:dyDescent="0.25">
      <c r="A1971" s="18" t="s">
        <v>8219</v>
      </c>
      <c r="B1971" s="16">
        <v>12</v>
      </c>
    </row>
    <row r="1972" spans="1:2" x14ac:dyDescent="0.25">
      <c r="A1972" s="18" t="s">
        <v>8219</v>
      </c>
      <c r="B1972" s="16">
        <v>38</v>
      </c>
    </row>
    <row r="1973" spans="1:2" x14ac:dyDescent="0.25">
      <c r="A1973" s="18" t="s">
        <v>8219</v>
      </c>
      <c r="B1973" s="16">
        <v>41</v>
      </c>
    </row>
    <row r="1974" spans="1:2" x14ac:dyDescent="0.25">
      <c r="A1974" s="18" t="s">
        <v>8219</v>
      </c>
      <c r="B1974" s="16">
        <v>19</v>
      </c>
    </row>
    <row r="1975" spans="1:2" x14ac:dyDescent="0.25">
      <c r="A1975" s="18" t="s">
        <v>8219</v>
      </c>
      <c r="B1975" s="16">
        <v>41</v>
      </c>
    </row>
    <row r="1976" spans="1:2" x14ac:dyDescent="0.25">
      <c r="A1976" s="18" t="s">
        <v>8219</v>
      </c>
      <c r="B1976" s="16">
        <v>26</v>
      </c>
    </row>
    <row r="1977" spans="1:2" x14ac:dyDescent="0.25">
      <c r="A1977" s="18" t="s">
        <v>8219</v>
      </c>
      <c r="B1977" s="16">
        <v>25</v>
      </c>
    </row>
    <row r="1978" spans="1:2" x14ac:dyDescent="0.25">
      <c r="A1978" s="18" t="s">
        <v>8219</v>
      </c>
      <c r="B1978" s="16">
        <v>9</v>
      </c>
    </row>
    <row r="1979" spans="1:2" x14ac:dyDescent="0.25">
      <c r="A1979" s="18" t="s">
        <v>8219</v>
      </c>
      <c r="B1979" s="16">
        <v>78</v>
      </c>
    </row>
    <row r="1980" spans="1:2" x14ac:dyDescent="0.25">
      <c r="A1980" s="18" t="s">
        <v>8219</v>
      </c>
      <c r="B1980" s="16">
        <v>45</v>
      </c>
    </row>
    <row r="1981" spans="1:2" x14ac:dyDescent="0.25">
      <c r="A1981" s="18" t="s">
        <v>8219</v>
      </c>
      <c r="B1981" s="16">
        <v>102</v>
      </c>
    </row>
    <row r="1982" spans="1:2" x14ac:dyDescent="0.25">
      <c r="A1982" s="18" t="s">
        <v>8219</v>
      </c>
      <c r="B1982" s="16">
        <v>5</v>
      </c>
    </row>
    <row r="1983" spans="1:2" x14ac:dyDescent="0.25">
      <c r="A1983" s="18" t="s">
        <v>8219</v>
      </c>
      <c r="B1983" s="16">
        <v>27</v>
      </c>
    </row>
    <row r="1984" spans="1:2" x14ac:dyDescent="0.25">
      <c r="A1984" s="18" t="s">
        <v>8219</v>
      </c>
      <c r="B1984" s="16">
        <v>37</v>
      </c>
    </row>
    <row r="1985" spans="1:2" x14ac:dyDescent="0.25">
      <c r="A1985" s="18" t="s">
        <v>8219</v>
      </c>
      <c r="B1985" s="16">
        <v>14</v>
      </c>
    </row>
    <row r="1986" spans="1:2" x14ac:dyDescent="0.25">
      <c r="A1986" s="18" t="s">
        <v>8219</v>
      </c>
      <c r="B1986" s="16">
        <v>27</v>
      </c>
    </row>
    <row r="1987" spans="1:2" x14ac:dyDescent="0.25">
      <c r="A1987" s="18" t="s">
        <v>8219</v>
      </c>
      <c r="B1987" s="16">
        <v>45</v>
      </c>
    </row>
    <row r="1988" spans="1:2" x14ac:dyDescent="0.25">
      <c r="A1988" s="18" t="s">
        <v>8219</v>
      </c>
      <c r="B1988" s="16">
        <v>49</v>
      </c>
    </row>
    <row r="1989" spans="1:2" x14ac:dyDescent="0.25">
      <c r="A1989" s="18" t="s">
        <v>8219</v>
      </c>
      <c r="B1989" s="16">
        <v>24</v>
      </c>
    </row>
    <row r="1990" spans="1:2" x14ac:dyDescent="0.25">
      <c r="A1990" s="18" t="s">
        <v>8219</v>
      </c>
      <c r="B1990" s="16">
        <v>112</v>
      </c>
    </row>
    <row r="1991" spans="1:2" x14ac:dyDescent="0.25">
      <c r="A1991" s="18" t="s">
        <v>8219</v>
      </c>
      <c r="B1991" s="16">
        <v>23</v>
      </c>
    </row>
    <row r="1992" spans="1:2" x14ac:dyDescent="0.25">
      <c r="A1992" s="18" t="s">
        <v>8219</v>
      </c>
      <c r="B1992" s="16">
        <v>54</v>
      </c>
    </row>
    <row r="1993" spans="1:2" x14ac:dyDescent="0.25">
      <c r="A1993" s="18" t="s">
        <v>8219</v>
      </c>
      <c r="B1993" s="16">
        <v>28</v>
      </c>
    </row>
    <row r="1994" spans="1:2" x14ac:dyDescent="0.25">
      <c r="A1994" s="18" t="s">
        <v>8219</v>
      </c>
      <c r="B1994" s="16">
        <v>11</v>
      </c>
    </row>
    <row r="1995" spans="1:2" x14ac:dyDescent="0.25">
      <c r="A1995" s="18" t="s">
        <v>8219</v>
      </c>
      <c r="B1995" s="16">
        <v>62</v>
      </c>
    </row>
    <row r="1996" spans="1:2" x14ac:dyDescent="0.25">
      <c r="A1996" s="18" t="s">
        <v>8219</v>
      </c>
      <c r="B1996" s="16">
        <v>73</v>
      </c>
    </row>
    <row r="1997" spans="1:2" x14ac:dyDescent="0.25">
      <c r="A1997" s="18" t="s">
        <v>8219</v>
      </c>
      <c r="B1997" s="16">
        <v>18</v>
      </c>
    </row>
    <row r="1998" spans="1:2" x14ac:dyDescent="0.25">
      <c r="A1998" s="18" t="s">
        <v>8219</v>
      </c>
      <c r="B1998" s="16">
        <v>35</v>
      </c>
    </row>
    <row r="1999" spans="1:2" x14ac:dyDescent="0.25">
      <c r="A1999" s="18" t="s">
        <v>8219</v>
      </c>
      <c r="B1999" s="16">
        <v>43</v>
      </c>
    </row>
    <row r="2000" spans="1:2" x14ac:dyDescent="0.25">
      <c r="A2000" s="18" t="s">
        <v>8219</v>
      </c>
      <c r="B2000" s="16">
        <v>36</v>
      </c>
    </row>
    <row r="2001" spans="1:2" x14ac:dyDescent="0.25">
      <c r="A2001" s="18" t="s">
        <v>8219</v>
      </c>
      <c r="B2001" s="16">
        <v>62</v>
      </c>
    </row>
    <row r="2002" spans="1:2" x14ac:dyDescent="0.25">
      <c r="A2002" s="18" t="s">
        <v>8219</v>
      </c>
      <c r="B2002" s="16">
        <v>15</v>
      </c>
    </row>
    <row r="2003" spans="1:2" x14ac:dyDescent="0.25">
      <c r="A2003" s="18" t="s">
        <v>8219</v>
      </c>
      <c r="B2003" s="16">
        <v>33</v>
      </c>
    </row>
    <row r="2004" spans="1:2" x14ac:dyDescent="0.25">
      <c r="A2004" s="18" t="s">
        <v>8219</v>
      </c>
      <c r="B2004" s="16">
        <v>27</v>
      </c>
    </row>
    <row r="2005" spans="1:2" x14ac:dyDescent="0.25">
      <c r="A2005" s="18" t="s">
        <v>8219</v>
      </c>
      <c r="B2005" s="16">
        <v>17</v>
      </c>
    </row>
    <row r="2006" spans="1:2" x14ac:dyDescent="0.25">
      <c r="A2006" s="18" t="s">
        <v>8219</v>
      </c>
      <c r="B2006" s="16">
        <v>4</v>
      </c>
    </row>
    <row r="2007" spans="1:2" x14ac:dyDescent="0.25">
      <c r="A2007" s="18" t="s">
        <v>8219</v>
      </c>
      <c r="B2007" s="16">
        <v>53</v>
      </c>
    </row>
    <row r="2008" spans="1:2" x14ac:dyDescent="0.25">
      <c r="A2008" s="18" t="s">
        <v>8219</v>
      </c>
      <c r="B2008" s="16">
        <v>49</v>
      </c>
    </row>
    <row r="2009" spans="1:2" x14ac:dyDescent="0.25">
      <c r="A2009" s="18" t="s">
        <v>8219</v>
      </c>
      <c r="B2009" s="16">
        <v>57</v>
      </c>
    </row>
    <row r="2010" spans="1:2" x14ac:dyDescent="0.25">
      <c r="A2010" s="18" t="s">
        <v>8219</v>
      </c>
      <c r="B2010" s="16">
        <v>69</v>
      </c>
    </row>
    <row r="2011" spans="1:2" x14ac:dyDescent="0.25">
      <c r="A2011" s="18" t="s">
        <v>8219</v>
      </c>
      <c r="B2011" s="16">
        <v>15</v>
      </c>
    </row>
    <row r="2012" spans="1:2" x14ac:dyDescent="0.25">
      <c r="A2012" s="18" t="s">
        <v>8219</v>
      </c>
      <c r="B2012" s="16">
        <v>64</v>
      </c>
    </row>
    <row r="2013" spans="1:2" x14ac:dyDescent="0.25">
      <c r="A2013" s="18" t="s">
        <v>8219</v>
      </c>
      <c r="B2013" s="16">
        <v>20</v>
      </c>
    </row>
    <row r="2014" spans="1:2" x14ac:dyDescent="0.25">
      <c r="A2014" s="18" t="s">
        <v>8219</v>
      </c>
      <c r="B2014" s="16">
        <v>27</v>
      </c>
    </row>
    <row r="2015" spans="1:2" x14ac:dyDescent="0.25">
      <c r="A2015" s="18" t="s">
        <v>8219</v>
      </c>
      <c r="B2015" s="16">
        <v>21</v>
      </c>
    </row>
    <row r="2016" spans="1:2" x14ac:dyDescent="0.25">
      <c r="A2016" s="18" t="s">
        <v>8219</v>
      </c>
      <c r="B2016" s="16">
        <v>31</v>
      </c>
    </row>
    <row r="2017" spans="1:2" x14ac:dyDescent="0.25">
      <c r="A2017" s="18" t="s">
        <v>8219</v>
      </c>
      <c r="B2017" s="16">
        <v>51</v>
      </c>
    </row>
    <row r="2018" spans="1:2" x14ac:dyDescent="0.25">
      <c r="A2018" s="18" t="s">
        <v>8219</v>
      </c>
      <c r="B2018" s="16">
        <v>57</v>
      </c>
    </row>
    <row r="2019" spans="1:2" x14ac:dyDescent="0.25">
      <c r="A2019" s="18" t="s">
        <v>8219</v>
      </c>
      <c r="B2019" s="16">
        <v>20</v>
      </c>
    </row>
    <row r="2020" spans="1:2" x14ac:dyDescent="0.25">
      <c r="A2020" s="18" t="s">
        <v>8219</v>
      </c>
      <c r="B2020" s="16">
        <v>71</v>
      </c>
    </row>
    <row r="2021" spans="1:2" x14ac:dyDescent="0.25">
      <c r="A2021" s="18" t="s">
        <v>8219</v>
      </c>
      <c r="B2021" s="16">
        <v>72</v>
      </c>
    </row>
    <row r="2022" spans="1:2" x14ac:dyDescent="0.25">
      <c r="A2022" s="18" t="s">
        <v>8219</v>
      </c>
      <c r="B2022" s="16">
        <v>45</v>
      </c>
    </row>
    <row r="2023" spans="1:2" x14ac:dyDescent="0.25">
      <c r="A2023" s="18" t="s">
        <v>8219</v>
      </c>
      <c r="B2023" s="16">
        <v>51</v>
      </c>
    </row>
    <row r="2024" spans="1:2" x14ac:dyDescent="0.25">
      <c r="A2024" s="18" t="s">
        <v>8219</v>
      </c>
      <c r="B2024" s="16">
        <v>56</v>
      </c>
    </row>
    <row r="2025" spans="1:2" x14ac:dyDescent="0.25">
      <c r="A2025" s="18" t="s">
        <v>8219</v>
      </c>
      <c r="B2025" s="16">
        <v>17</v>
      </c>
    </row>
    <row r="2026" spans="1:2" x14ac:dyDescent="0.25">
      <c r="A2026" s="18" t="s">
        <v>8219</v>
      </c>
      <c r="B2026" s="16">
        <v>197</v>
      </c>
    </row>
    <row r="2027" spans="1:2" x14ac:dyDescent="0.25">
      <c r="A2027" s="18" t="s">
        <v>8219</v>
      </c>
      <c r="B2027" s="16">
        <v>70</v>
      </c>
    </row>
    <row r="2028" spans="1:2" x14ac:dyDescent="0.25">
      <c r="A2028" s="18" t="s">
        <v>8219</v>
      </c>
      <c r="B2028" s="16">
        <v>21</v>
      </c>
    </row>
    <row r="2029" spans="1:2" x14ac:dyDescent="0.25">
      <c r="A2029" s="18" t="s">
        <v>8219</v>
      </c>
      <c r="B2029" s="16">
        <v>34</v>
      </c>
    </row>
    <row r="2030" spans="1:2" x14ac:dyDescent="0.25">
      <c r="A2030" s="18" t="s">
        <v>8219</v>
      </c>
      <c r="B2030" s="16">
        <v>39</v>
      </c>
    </row>
    <row r="2031" spans="1:2" x14ac:dyDescent="0.25">
      <c r="A2031" s="18" t="s">
        <v>8219</v>
      </c>
      <c r="B2031" s="16">
        <v>78</v>
      </c>
    </row>
    <row r="2032" spans="1:2" x14ac:dyDescent="0.25">
      <c r="A2032" s="18" t="s">
        <v>8219</v>
      </c>
      <c r="B2032" s="16">
        <v>48</v>
      </c>
    </row>
    <row r="2033" spans="1:2" x14ac:dyDescent="0.25">
      <c r="A2033" s="18" t="s">
        <v>8219</v>
      </c>
      <c r="B2033" s="16">
        <v>29</v>
      </c>
    </row>
    <row r="2034" spans="1:2" x14ac:dyDescent="0.25">
      <c r="A2034" s="18" t="s">
        <v>8219</v>
      </c>
      <c r="B2034" s="16">
        <v>73</v>
      </c>
    </row>
    <row r="2035" spans="1:2" x14ac:dyDescent="0.25">
      <c r="A2035" s="18" t="s">
        <v>8219</v>
      </c>
      <c r="B2035" s="16">
        <v>8</v>
      </c>
    </row>
    <row r="2036" spans="1:2" x14ac:dyDescent="0.25">
      <c r="A2036" s="18" t="s">
        <v>8219</v>
      </c>
      <c r="B2036" s="16">
        <v>17</v>
      </c>
    </row>
    <row r="2037" spans="1:2" x14ac:dyDescent="0.25">
      <c r="A2037" s="18" t="s">
        <v>8219</v>
      </c>
      <c r="B2037" s="16">
        <v>9</v>
      </c>
    </row>
    <row r="2038" spans="1:2" x14ac:dyDescent="0.25">
      <c r="A2038" s="18" t="s">
        <v>8219</v>
      </c>
      <c r="B2038" s="16">
        <v>17</v>
      </c>
    </row>
    <row r="2039" spans="1:2" x14ac:dyDescent="0.25">
      <c r="A2039" s="18" t="s">
        <v>8219</v>
      </c>
      <c r="B2039" s="16">
        <v>33</v>
      </c>
    </row>
    <row r="2040" spans="1:2" x14ac:dyDescent="0.25">
      <c r="A2040" s="18" t="s">
        <v>8219</v>
      </c>
      <c r="B2040" s="16">
        <v>38</v>
      </c>
    </row>
    <row r="2041" spans="1:2" x14ac:dyDescent="0.25">
      <c r="A2041" s="18" t="s">
        <v>8219</v>
      </c>
      <c r="B2041" s="16">
        <v>79</v>
      </c>
    </row>
    <row r="2042" spans="1:2" x14ac:dyDescent="0.25">
      <c r="A2042" s="18" t="s">
        <v>8219</v>
      </c>
      <c r="B2042" s="16">
        <v>46</v>
      </c>
    </row>
    <row r="2043" spans="1:2" x14ac:dyDescent="0.25">
      <c r="A2043" s="18" t="s">
        <v>8219</v>
      </c>
      <c r="B2043" s="16">
        <v>20</v>
      </c>
    </row>
    <row r="2044" spans="1:2" x14ac:dyDescent="0.25">
      <c r="A2044" s="18" t="s">
        <v>8219</v>
      </c>
      <c r="B2044" s="16">
        <v>20</v>
      </c>
    </row>
    <row r="2045" spans="1:2" x14ac:dyDescent="0.25">
      <c r="A2045" s="18" t="s">
        <v>8219</v>
      </c>
      <c r="B2045" s="16">
        <v>13</v>
      </c>
    </row>
    <row r="2046" spans="1:2" x14ac:dyDescent="0.25">
      <c r="A2046" s="18" t="s">
        <v>8219</v>
      </c>
      <c r="B2046" s="16">
        <v>22</v>
      </c>
    </row>
    <row r="2047" spans="1:2" x14ac:dyDescent="0.25">
      <c r="A2047" s="18" t="s">
        <v>8219</v>
      </c>
      <c r="B2047" s="16">
        <v>36</v>
      </c>
    </row>
    <row r="2048" spans="1:2" x14ac:dyDescent="0.25">
      <c r="A2048" s="18" t="s">
        <v>8219</v>
      </c>
      <c r="B2048" s="16">
        <v>40</v>
      </c>
    </row>
    <row r="2049" spans="1:2" x14ac:dyDescent="0.25">
      <c r="A2049" s="18" t="s">
        <v>8219</v>
      </c>
      <c r="B2049" s="16">
        <v>9</v>
      </c>
    </row>
    <row r="2050" spans="1:2" x14ac:dyDescent="0.25">
      <c r="A2050" s="18" t="s">
        <v>8219</v>
      </c>
      <c r="B2050" s="16">
        <v>19</v>
      </c>
    </row>
    <row r="2051" spans="1:2" x14ac:dyDescent="0.25">
      <c r="A2051" s="18" t="s">
        <v>8219</v>
      </c>
      <c r="B2051" s="16">
        <v>14</v>
      </c>
    </row>
    <row r="2052" spans="1:2" x14ac:dyDescent="0.25">
      <c r="A2052" s="18" t="s">
        <v>8219</v>
      </c>
      <c r="B2052" s="16">
        <v>38</v>
      </c>
    </row>
    <row r="2053" spans="1:2" x14ac:dyDescent="0.25">
      <c r="A2053" s="18" t="s">
        <v>8219</v>
      </c>
      <c r="B2053" s="16">
        <v>58</v>
      </c>
    </row>
    <row r="2054" spans="1:2" x14ac:dyDescent="0.25">
      <c r="A2054" s="18" t="s">
        <v>8219</v>
      </c>
      <c r="B2054" s="16">
        <v>28</v>
      </c>
    </row>
    <row r="2055" spans="1:2" x14ac:dyDescent="0.25">
      <c r="A2055" s="18" t="s">
        <v>8219</v>
      </c>
      <c r="B2055" s="16">
        <v>17</v>
      </c>
    </row>
    <row r="2056" spans="1:2" x14ac:dyDescent="0.25">
      <c r="A2056" s="18" t="s">
        <v>8219</v>
      </c>
      <c r="B2056" s="16">
        <v>12</v>
      </c>
    </row>
    <row r="2057" spans="1:2" x14ac:dyDescent="0.25">
      <c r="A2057" s="18" t="s">
        <v>8219</v>
      </c>
      <c r="B2057" s="16">
        <v>40</v>
      </c>
    </row>
    <row r="2058" spans="1:2" x14ac:dyDescent="0.25">
      <c r="A2058" s="18" t="s">
        <v>8219</v>
      </c>
      <c r="B2058" s="16">
        <v>57</v>
      </c>
    </row>
    <row r="2059" spans="1:2" x14ac:dyDescent="0.25">
      <c r="A2059" s="18" t="s">
        <v>8219</v>
      </c>
      <c r="B2059" s="16">
        <v>114</v>
      </c>
    </row>
    <row r="2060" spans="1:2" x14ac:dyDescent="0.25">
      <c r="A2060" s="18" t="s">
        <v>8219</v>
      </c>
      <c r="B2060" s="16">
        <v>31</v>
      </c>
    </row>
    <row r="2061" spans="1:2" x14ac:dyDescent="0.25">
      <c r="A2061" s="18" t="s">
        <v>8219</v>
      </c>
      <c r="B2061" s="16">
        <v>3</v>
      </c>
    </row>
    <row r="2062" spans="1:2" x14ac:dyDescent="0.25">
      <c r="A2062" s="18" t="s">
        <v>8219</v>
      </c>
      <c r="B2062" s="16">
        <v>16</v>
      </c>
    </row>
    <row r="2063" spans="1:2" x14ac:dyDescent="0.25">
      <c r="A2063" s="18" t="s">
        <v>8219</v>
      </c>
      <c r="B2063" s="16">
        <v>199</v>
      </c>
    </row>
    <row r="2064" spans="1:2" x14ac:dyDescent="0.25">
      <c r="A2064" s="18" t="s">
        <v>8219</v>
      </c>
      <c r="B2064" s="16">
        <v>31</v>
      </c>
    </row>
    <row r="2065" spans="1:2" x14ac:dyDescent="0.25">
      <c r="A2065" s="18" t="s">
        <v>8219</v>
      </c>
      <c r="B2065" s="16">
        <v>30</v>
      </c>
    </row>
    <row r="2066" spans="1:2" x14ac:dyDescent="0.25">
      <c r="A2066" s="18" t="s">
        <v>8219</v>
      </c>
      <c r="B2066" s="16">
        <v>34</v>
      </c>
    </row>
    <row r="2067" spans="1:2" x14ac:dyDescent="0.25">
      <c r="A2067" s="18" t="s">
        <v>8219</v>
      </c>
      <c r="B2067" s="16">
        <v>18</v>
      </c>
    </row>
    <row r="2068" spans="1:2" x14ac:dyDescent="0.25">
      <c r="A2068" s="18" t="s">
        <v>8219</v>
      </c>
      <c r="B2068" s="16">
        <v>67</v>
      </c>
    </row>
    <row r="2069" spans="1:2" x14ac:dyDescent="0.25">
      <c r="A2069" s="18" t="s">
        <v>8219</v>
      </c>
      <c r="B2069" s="16">
        <v>66</v>
      </c>
    </row>
    <row r="2070" spans="1:2" x14ac:dyDescent="0.25">
      <c r="A2070" s="18" t="s">
        <v>8219</v>
      </c>
      <c r="B2070" s="16">
        <v>23</v>
      </c>
    </row>
    <row r="2071" spans="1:2" x14ac:dyDescent="0.25">
      <c r="A2071" s="18" t="s">
        <v>8219</v>
      </c>
      <c r="B2071" s="16">
        <v>126</v>
      </c>
    </row>
    <row r="2072" spans="1:2" x14ac:dyDescent="0.25">
      <c r="A2072" s="18" t="s">
        <v>8219</v>
      </c>
      <c r="B2072" s="16">
        <v>6</v>
      </c>
    </row>
    <row r="2073" spans="1:2" x14ac:dyDescent="0.25">
      <c r="A2073" s="18" t="s">
        <v>8219</v>
      </c>
      <c r="B2073" s="16">
        <v>25</v>
      </c>
    </row>
    <row r="2074" spans="1:2" x14ac:dyDescent="0.25">
      <c r="A2074" s="18" t="s">
        <v>8219</v>
      </c>
      <c r="B2074" s="16">
        <v>39</v>
      </c>
    </row>
    <row r="2075" spans="1:2" x14ac:dyDescent="0.25">
      <c r="A2075" s="18" t="s">
        <v>8219</v>
      </c>
      <c r="B2075" s="16">
        <v>62</v>
      </c>
    </row>
    <row r="2076" spans="1:2" x14ac:dyDescent="0.25">
      <c r="A2076" s="18" t="s">
        <v>8219</v>
      </c>
      <c r="B2076" s="16">
        <v>31</v>
      </c>
    </row>
    <row r="2077" spans="1:2" x14ac:dyDescent="0.25">
      <c r="A2077" s="18" t="s">
        <v>8219</v>
      </c>
      <c r="B2077" s="16">
        <v>274</v>
      </c>
    </row>
    <row r="2078" spans="1:2" x14ac:dyDescent="0.25">
      <c r="A2078" s="18" t="s">
        <v>8219</v>
      </c>
      <c r="B2078" s="16">
        <v>17</v>
      </c>
    </row>
    <row r="2079" spans="1:2" x14ac:dyDescent="0.25">
      <c r="A2079" s="18" t="s">
        <v>8219</v>
      </c>
      <c r="B2079" s="16">
        <v>14</v>
      </c>
    </row>
    <row r="2080" spans="1:2" x14ac:dyDescent="0.25">
      <c r="A2080" s="18" t="s">
        <v>8219</v>
      </c>
      <c r="B2080" s="16">
        <v>60</v>
      </c>
    </row>
    <row r="2081" spans="1:2" x14ac:dyDescent="0.25">
      <c r="A2081" s="18" t="s">
        <v>8219</v>
      </c>
      <c r="B2081" s="16">
        <v>33</v>
      </c>
    </row>
    <row r="2082" spans="1:2" x14ac:dyDescent="0.25">
      <c r="A2082" s="18" t="s">
        <v>8219</v>
      </c>
      <c r="B2082" s="16">
        <v>78</v>
      </c>
    </row>
    <row r="2083" spans="1:2" x14ac:dyDescent="0.25">
      <c r="A2083" s="18" t="s">
        <v>8219</v>
      </c>
      <c r="B2083" s="16">
        <v>30</v>
      </c>
    </row>
    <row r="2084" spans="1:2" x14ac:dyDescent="0.25">
      <c r="A2084" s="18" t="s">
        <v>8219</v>
      </c>
      <c r="B2084" s="16">
        <v>136</v>
      </c>
    </row>
    <row r="2085" spans="1:2" x14ac:dyDescent="0.25">
      <c r="A2085" s="18" t="s">
        <v>8219</v>
      </c>
      <c r="B2085" s="16">
        <v>40</v>
      </c>
    </row>
    <row r="2086" spans="1:2" x14ac:dyDescent="0.25">
      <c r="A2086" s="18" t="s">
        <v>8219</v>
      </c>
      <c r="B2086" s="16">
        <v>18</v>
      </c>
    </row>
    <row r="2087" spans="1:2" x14ac:dyDescent="0.25">
      <c r="A2087" s="18" t="s">
        <v>8219</v>
      </c>
      <c r="B2087" s="16">
        <v>39</v>
      </c>
    </row>
    <row r="2088" spans="1:2" x14ac:dyDescent="0.25">
      <c r="A2088" s="18" t="s">
        <v>8219</v>
      </c>
      <c r="B2088" s="16">
        <v>21</v>
      </c>
    </row>
    <row r="2089" spans="1:2" x14ac:dyDescent="0.25">
      <c r="A2089" s="18" t="s">
        <v>8219</v>
      </c>
      <c r="B2089" s="16">
        <v>30</v>
      </c>
    </row>
    <row r="2090" spans="1:2" x14ac:dyDescent="0.25">
      <c r="A2090" s="18" t="s">
        <v>8219</v>
      </c>
      <c r="B2090" s="16">
        <v>27</v>
      </c>
    </row>
    <row r="2091" spans="1:2" x14ac:dyDescent="0.25">
      <c r="A2091" s="18" t="s">
        <v>8219</v>
      </c>
      <c r="B2091" s="16">
        <v>35</v>
      </c>
    </row>
    <row r="2092" spans="1:2" x14ac:dyDescent="0.25">
      <c r="A2092" s="18" t="s">
        <v>8219</v>
      </c>
      <c r="B2092" s="16">
        <v>13</v>
      </c>
    </row>
    <row r="2093" spans="1:2" x14ac:dyDescent="0.25">
      <c r="A2093" s="18" t="s">
        <v>8219</v>
      </c>
      <c r="B2093" s="16">
        <v>23</v>
      </c>
    </row>
    <row r="2094" spans="1:2" x14ac:dyDescent="0.25">
      <c r="A2094" s="18" t="s">
        <v>8219</v>
      </c>
      <c r="B2094" s="16">
        <v>39</v>
      </c>
    </row>
    <row r="2095" spans="1:2" x14ac:dyDescent="0.25">
      <c r="A2095" s="18" t="s">
        <v>8219</v>
      </c>
      <c r="B2095" s="16">
        <v>35</v>
      </c>
    </row>
    <row r="2096" spans="1:2" x14ac:dyDescent="0.25">
      <c r="A2096" s="18" t="s">
        <v>8219</v>
      </c>
      <c r="B2096" s="16">
        <v>27</v>
      </c>
    </row>
    <row r="2097" spans="1:2" x14ac:dyDescent="0.25">
      <c r="A2097" s="18" t="s">
        <v>8219</v>
      </c>
      <c r="B2097" s="16">
        <v>21</v>
      </c>
    </row>
    <row r="2098" spans="1:2" x14ac:dyDescent="0.25">
      <c r="A2098" s="18" t="s">
        <v>8219</v>
      </c>
      <c r="B2098" s="16">
        <v>104</v>
      </c>
    </row>
    <row r="2099" spans="1:2" x14ac:dyDescent="0.25">
      <c r="A2099" s="18" t="s">
        <v>8219</v>
      </c>
      <c r="B2099" s="16">
        <v>19</v>
      </c>
    </row>
    <row r="2100" spans="1:2" x14ac:dyDescent="0.25">
      <c r="A2100" s="18" t="s">
        <v>8219</v>
      </c>
      <c r="B2100" s="16">
        <v>97</v>
      </c>
    </row>
    <row r="2101" spans="1:2" x14ac:dyDescent="0.25">
      <c r="A2101" s="18" t="s">
        <v>8219</v>
      </c>
      <c r="B2101" s="16">
        <v>27</v>
      </c>
    </row>
    <row r="2102" spans="1:2" x14ac:dyDescent="0.25">
      <c r="A2102" s="18" t="s">
        <v>8219</v>
      </c>
      <c r="B2102" s="16">
        <v>24</v>
      </c>
    </row>
    <row r="2103" spans="1:2" x14ac:dyDescent="0.25">
      <c r="A2103" s="18" t="s">
        <v>8219</v>
      </c>
      <c r="B2103" s="16">
        <v>13</v>
      </c>
    </row>
    <row r="2104" spans="1:2" x14ac:dyDescent="0.25">
      <c r="A2104" s="18" t="s">
        <v>8219</v>
      </c>
      <c r="B2104" s="16">
        <v>46</v>
      </c>
    </row>
    <row r="2105" spans="1:2" x14ac:dyDescent="0.25">
      <c r="A2105" s="18" t="s">
        <v>8219</v>
      </c>
      <c r="B2105" s="16">
        <v>4</v>
      </c>
    </row>
    <row r="2106" spans="1:2" x14ac:dyDescent="0.25">
      <c r="A2106" s="18" t="s">
        <v>8219</v>
      </c>
      <c r="B2106" s="16">
        <v>40</v>
      </c>
    </row>
    <row r="2107" spans="1:2" x14ac:dyDescent="0.25">
      <c r="A2107" s="18" t="s">
        <v>8219</v>
      </c>
      <c r="B2107" s="16">
        <v>44</v>
      </c>
    </row>
    <row r="2108" spans="1:2" x14ac:dyDescent="0.25">
      <c r="A2108" s="18" t="s">
        <v>8219</v>
      </c>
      <c r="B2108" s="16">
        <v>35</v>
      </c>
    </row>
    <row r="2109" spans="1:2" x14ac:dyDescent="0.25">
      <c r="A2109" s="18" t="s">
        <v>8219</v>
      </c>
      <c r="B2109" s="16">
        <v>63</v>
      </c>
    </row>
    <row r="2110" spans="1:2" x14ac:dyDescent="0.25">
      <c r="A2110" s="18" t="s">
        <v>8219</v>
      </c>
      <c r="B2110" s="16">
        <v>89</v>
      </c>
    </row>
    <row r="2111" spans="1:2" x14ac:dyDescent="0.25">
      <c r="A2111" s="18" t="s">
        <v>8219</v>
      </c>
      <c r="B2111" s="16">
        <v>15</v>
      </c>
    </row>
    <row r="2112" spans="1:2" x14ac:dyDescent="0.25">
      <c r="A2112" s="18" t="s">
        <v>8219</v>
      </c>
      <c r="B2112" s="16">
        <v>46</v>
      </c>
    </row>
    <row r="2113" spans="1:2" x14ac:dyDescent="0.25">
      <c r="A2113" s="18" t="s">
        <v>8219</v>
      </c>
      <c r="B2113" s="16">
        <v>33</v>
      </c>
    </row>
    <row r="2114" spans="1:2" x14ac:dyDescent="0.25">
      <c r="A2114" s="18" t="s">
        <v>8219</v>
      </c>
      <c r="B2114" s="16">
        <v>52</v>
      </c>
    </row>
    <row r="2115" spans="1:2" x14ac:dyDescent="0.25">
      <c r="A2115" s="18" t="s">
        <v>8219</v>
      </c>
      <c r="B2115" s="16">
        <v>7</v>
      </c>
    </row>
    <row r="2116" spans="1:2" x14ac:dyDescent="0.25">
      <c r="A2116" s="18" t="s">
        <v>8219</v>
      </c>
      <c r="B2116" s="16">
        <v>28</v>
      </c>
    </row>
    <row r="2117" spans="1:2" x14ac:dyDescent="0.25">
      <c r="A2117" s="18" t="s">
        <v>8219</v>
      </c>
      <c r="B2117" s="16">
        <v>11</v>
      </c>
    </row>
    <row r="2118" spans="1:2" x14ac:dyDescent="0.25">
      <c r="A2118" s="18" t="s">
        <v>8219</v>
      </c>
      <c r="B2118" s="16">
        <v>15</v>
      </c>
    </row>
    <row r="2119" spans="1:2" x14ac:dyDescent="0.25">
      <c r="A2119" s="18" t="s">
        <v>8219</v>
      </c>
      <c r="B2119" s="16">
        <v>30</v>
      </c>
    </row>
    <row r="2120" spans="1:2" x14ac:dyDescent="0.25">
      <c r="A2120" s="18" t="s">
        <v>8219</v>
      </c>
      <c r="B2120" s="16">
        <v>27</v>
      </c>
    </row>
    <row r="2121" spans="1:2" x14ac:dyDescent="0.25">
      <c r="A2121" s="18" t="s">
        <v>8219</v>
      </c>
      <c r="B2121" s="16">
        <v>28</v>
      </c>
    </row>
    <row r="2122" spans="1:2" x14ac:dyDescent="0.25">
      <c r="A2122" s="18" t="s">
        <v>8219</v>
      </c>
      <c r="B2122" s="16">
        <v>17</v>
      </c>
    </row>
    <row r="2123" spans="1:2" x14ac:dyDescent="0.25">
      <c r="A2123" s="18" t="s">
        <v>8219</v>
      </c>
      <c r="B2123" s="16">
        <v>50</v>
      </c>
    </row>
    <row r="2124" spans="1:2" x14ac:dyDescent="0.25">
      <c r="A2124" s="18" t="s">
        <v>8219</v>
      </c>
      <c r="B2124" s="16">
        <v>26</v>
      </c>
    </row>
    <row r="2125" spans="1:2" x14ac:dyDescent="0.25">
      <c r="A2125" s="18" t="s">
        <v>8219</v>
      </c>
      <c r="B2125" s="16">
        <v>88</v>
      </c>
    </row>
    <row r="2126" spans="1:2" x14ac:dyDescent="0.25">
      <c r="A2126" s="18" t="s">
        <v>8219</v>
      </c>
      <c r="B2126" s="16">
        <v>91</v>
      </c>
    </row>
    <row r="2127" spans="1:2" x14ac:dyDescent="0.25">
      <c r="A2127" s="18" t="s">
        <v>8219</v>
      </c>
      <c r="B2127" s="16">
        <v>3</v>
      </c>
    </row>
    <row r="2128" spans="1:2" x14ac:dyDescent="0.25">
      <c r="A2128" s="18" t="s">
        <v>8219</v>
      </c>
      <c r="B2128" s="16">
        <v>28</v>
      </c>
    </row>
    <row r="2129" spans="1:2" x14ac:dyDescent="0.25">
      <c r="A2129" s="18" t="s">
        <v>8219</v>
      </c>
      <c r="B2129" s="16">
        <v>77</v>
      </c>
    </row>
    <row r="2130" spans="1:2" x14ac:dyDescent="0.25">
      <c r="A2130" s="18" t="s">
        <v>8219</v>
      </c>
      <c r="B2130" s="16">
        <v>27</v>
      </c>
    </row>
    <row r="2131" spans="1:2" x14ac:dyDescent="0.25">
      <c r="A2131" s="18" t="s">
        <v>8219</v>
      </c>
      <c r="B2131" s="16">
        <v>107</v>
      </c>
    </row>
    <row r="2132" spans="1:2" x14ac:dyDescent="0.25">
      <c r="A2132" s="18" t="s">
        <v>8219</v>
      </c>
      <c r="B2132" s="16">
        <v>96</v>
      </c>
    </row>
    <row r="2133" spans="1:2" x14ac:dyDescent="0.25">
      <c r="A2133" s="18" t="s">
        <v>8219</v>
      </c>
      <c r="B2133" s="16">
        <v>56</v>
      </c>
    </row>
    <row r="2134" spans="1:2" x14ac:dyDescent="0.25">
      <c r="A2134" s="18" t="s">
        <v>8219</v>
      </c>
      <c r="B2134" s="16">
        <v>58</v>
      </c>
    </row>
    <row r="2135" spans="1:2" x14ac:dyDescent="0.25">
      <c r="A2135" s="18" t="s">
        <v>8219</v>
      </c>
      <c r="B2135" s="16">
        <v>15</v>
      </c>
    </row>
    <row r="2136" spans="1:2" x14ac:dyDescent="0.25">
      <c r="A2136" s="18" t="s">
        <v>8219</v>
      </c>
      <c r="B2136" s="16">
        <v>20</v>
      </c>
    </row>
    <row r="2137" spans="1:2" x14ac:dyDescent="0.25">
      <c r="A2137" s="18" t="s">
        <v>8219</v>
      </c>
      <c r="B2137" s="16">
        <v>38</v>
      </c>
    </row>
    <row r="2138" spans="1:2" x14ac:dyDescent="0.25">
      <c r="A2138" s="18" t="s">
        <v>8219</v>
      </c>
      <c r="B2138" s="16">
        <v>33</v>
      </c>
    </row>
    <row r="2139" spans="1:2" x14ac:dyDescent="0.25">
      <c r="A2139" s="18" t="s">
        <v>8219</v>
      </c>
      <c r="B2139" s="16">
        <v>57</v>
      </c>
    </row>
    <row r="2140" spans="1:2" x14ac:dyDescent="0.25">
      <c r="A2140" s="18" t="s">
        <v>8219</v>
      </c>
      <c r="B2140" s="16">
        <v>25</v>
      </c>
    </row>
    <row r="2141" spans="1:2" x14ac:dyDescent="0.25">
      <c r="A2141" s="18" t="s">
        <v>8219</v>
      </c>
      <c r="B2141" s="16">
        <v>14</v>
      </c>
    </row>
    <row r="2142" spans="1:2" x14ac:dyDescent="0.25">
      <c r="A2142" s="18" t="s">
        <v>8219</v>
      </c>
      <c r="B2142" s="16">
        <v>94</v>
      </c>
    </row>
    <row r="2143" spans="1:2" x14ac:dyDescent="0.25">
      <c r="A2143" s="18" t="s">
        <v>8219</v>
      </c>
      <c r="B2143" s="16">
        <v>59</v>
      </c>
    </row>
    <row r="2144" spans="1:2" x14ac:dyDescent="0.25">
      <c r="A2144" s="18" t="s">
        <v>8219</v>
      </c>
      <c r="B2144" s="16">
        <v>36</v>
      </c>
    </row>
    <row r="2145" spans="1:2" x14ac:dyDescent="0.25">
      <c r="A2145" s="18" t="s">
        <v>8219</v>
      </c>
      <c r="B2145" s="16">
        <v>115</v>
      </c>
    </row>
    <row r="2146" spans="1:2" x14ac:dyDescent="0.25">
      <c r="A2146" s="18" t="s">
        <v>8219</v>
      </c>
      <c r="B2146" s="16">
        <v>30</v>
      </c>
    </row>
    <row r="2147" spans="1:2" x14ac:dyDescent="0.25">
      <c r="A2147" s="18" t="s">
        <v>8219</v>
      </c>
      <c r="B2147" s="16">
        <v>52</v>
      </c>
    </row>
    <row r="2148" spans="1:2" x14ac:dyDescent="0.25">
      <c r="A2148" s="18" t="s">
        <v>8219</v>
      </c>
      <c r="B2148" s="16">
        <v>27</v>
      </c>
    </row>
    <row r="2149" spans="1:2" x14ac:dyDescent="0.25">
      <c r="A2149" s="18" t="s">
        <v>8219</v>
      </c>
      <c r="B2149" s="16">
        <v>24</v>
      </c>
    </row>
    <row r="2150" spans="1:2" x14ac:dyDescent="0.25">
      <c r="A2150" s="18" t="s">
        <v>8219</v>
      </c>
      <c r="B2150" s="16">
        <v>10</v>
      </c>
    </row>
    <row r="2151" spans="1:2" x14ac:dyDescent="0.25">
      <c r="A2151" s="18" t="s">
        <v>8219</v>
      </c>
      <c r="B2151" s="16">
        <v>30</v>
      </c>
    </row>
    <row r="2152" spans="1:2" x14ac:dyDescent="0.25">
      <c r="A2152" s="18" t="s">
        <v>8219</v>
      </c>
      <c r="B2152" s="16">
        <v>71</v>
      </c>
    </row>
    <row r="2153" spans="1:2" x14ac:dyDescent="0.25">
      <c r="A2153" s="18" t="s">
        <v>8219</v>
      </c>
      <c r="B2153" s="16">
        <v>10</v>
      </c>
    </row>
    <row r="2154" spans="1:2" x14ac:dyDescent="0.25">
      <c r="A2154" s="18" t="s">
        <v>8219</v>
      </c>
      <c r="B2154" s="16">
        <v>24</v>
      </c>
    </row>
    <row r="2155" spans="1:2" x14ac:dyDescent="0.25">
      <c r="A2155" s="18" t="s">
        <v>8219</v>
      </c>
      <c r="B2155" s="16">
        <v>38</v>
      </c>
    </row>
    <row r="2156" spans="1:2" x14ac:dyDescent="0.25">
      <c r="A2156" s="18" t="s">
        <v>8219</v>
      </c>
      <c r="B2156" s="16">
        <v>26</v>
      </c>
    </row>
    <row r="2157" spans="1:2" x14ac:dyDescent="0.25">
      <c r="A2157" s="18" t="s">
        <v>8219</v>
      </c>
      <c r="B2157" s="16">
        <v>19</v>
      </c>
    </row>
    <row r="2158" spans="1:2" x14ac:dyDescent="0.25">
      <c r="A2158" s="18" t="s">
        <v>8219</v>
      </c>
      <c r="B2158" s="16">
        <v>11</v>
      </c>
    </row>
    <row r="2159" spans="1:2" x14ac:dyDescent="0.25">
      <c r="A2159" s="18" t="s">
        <v>8219</v>
      </c>
      <c r="B2159" s="16">
        <v>27</v>
      </c>
    </row>
    <row r="2160" spans="1:2" x14ac:dyDescent="0.25">
      <c r="A2160" s="18" t="s">
        <v>8219</v>
      </c>
      <c r="B2160" s="16">
        <v>34</v>
      </c>
    </row>
    <row r="2161" spans="1:2" x14ac:dyDescent="0.25">
      <c r="A2161" s="18" t="s">
        <v>8219</v>
      </c>
      <c r="B2161" s="16">
        <v>20</v>
      </c>
    </row>
    <row r="2162" spans="1:2" x14ac:dyDescent="0.25">
      <c r="A2162" s="18" t="s">
        <v>8219</v>
      </c>
      <c r="B2162" s="16">
        <v>37</v>
      </c>
    </row>
    <row r="2163" spans="1:2" x14ac:dyDescent="0.25">
      <c r="A2163" s="18" t="s">
        <v>8219</v>
      </c>
      <c r="B2163" s="16">
        <v>20</v>
      </c>
    </row>
    <row r="2164" spans="1:2" x14ac:dyDescent="0.25">
      <c r="A2164" s="18" t="s">
        <v>8219</v>
      </c>
      <c r="B2164" s="16">
        <v>10</v>
      </c>
    </row>
    <row r="2165" spans="1:2" x14ac:dyDescent="0.25">
      <c r="A2165" s="18" t="s">
        <v>8219</v>
      </c>
      <c r="B2165" s="16">
        <v>26</v>
      </c>
    </row>
    <row r="2166" spans="1:2" x14ac:dyDescent="0.25">
      <c r="A2166" s="18" t="s">
        <v>8219</v>
      </c>
      <c r="B2166" s="16">
        <v>20</v>
      </c>
    </row>
    <row r="2167" spans="1:2" x14ac:dyDescent="0.25">
      <c r="A2167" s="18" t="s">
        <v>8219</v>
      </c>
      <c r="B2167" s="16">
        <v>46</v>
      </c>
    </row>
    <row r="2168" spans="1:2" x14ac:dyDescent="0.25">
      <c r="A2168" s="18" t="s">
        <v>8219</v>
      </c>
      <c r="B2168" s="16">
        <v>76</v>
      </c>
    </row>
    <row r="2169" spans="1:2" x14ac:dyDescent="0.25">
      <c r="A2169" s="18" t="s">
        <v>8219</v>
      </c>
      <c r="B2169" s="16">
        <v>41</v>
      </c>
    </row>
    <row r="2170" spans="1:2" x14ac:dyDescent="0.25">
      <c r="A2170" s="18" t="s">
        <v>8219</v>
      </c>
      <c r="B2170" s="16">
        <v>7</v>
      </c>
    </row>
    <row r="2171" spans="1:2" x14ac:dyDescent="0.25">
      <c r="A2171" s="18" t="s">
        <v>8219</v>
      </c>
      <c r="B2171" s="16">
        <v>49</v>
      </c>
    </row>
    <row r="2172" spans="1:2" x14ac:dyDescent="0.25">
      <c r="A2172" s="18" t="s">
        <v>8219</v>
      </c>
      <c r="B2172" s="16">
        <v>26</v>
      </c>
    </row>
    <row r="2173" spans="1:2" x14ac:dyDescent="0.25">
      <c r="A2173" s="18" t="s">
        <v>8219</v>
      </c>
      <c r="B2173" s="16">
        <v>65</v>
      </c>
    </row>
    <row r="2174" spans="1:2" x14ac:dyDescent="0.25">
      <c r="A2174" s="18" t="s">
        <v>8219</v>
      </c>
      <c r="B2174" s="16">
        <v>28</v>
      </c>
    </row>
    <row r="2175" spans="1:2" x14ac:dyDescent="0.25">
      <c r="A2175" s="18" t="s">
        <v>8219</v>
      </c>
      <c r="B2175" s="16">
        <v>8</v>
      </c>
    </row>
    <row r="2176" spans="1:2" x14ac:dyDescent="0.25">
      <c r="A2176" s="18" t="s">
        <v>8219</v>
      </c>
      <c r="B2176" s="16">
        <v>3</v>
      </c>
    </row>
    <row r="2177" spans="1:2" x14ac:dyDescent="0.25">
      <c r="A2177" s="18" t="s">
        <v>8219</v>
      </c>
      <c r="B2177" s="16">
        <v>9</v>
      </c>
    </row>
    <row r="2178" spans="1:2" x14ac:dyDescent="0.25">
      <c r="A2178" s="18" t="s">
        <v>8219</v>
      </c>
      <c r="B2178" s="16">
        <v>9</v>
      </c>
    </row>
    <row r="2179" spans="1:2" x14ac:dyDescent="0.25">
      <c r="A2179" s="18" t="s">
        <v>8219</v>
      </c>
      <c r="B2179" s="16">
        <v>20</v>
      </c>
    </row>
    <row r="2180" spans="1:2" x14ac:dyDescent="0.25">
      <c r="A2180" s="18" t="s">
        <v>8219</v>
      </c>
      <c r="B2180" s="16">
        <v>57</v>
      </c>
    </row>
    <row r="2181" spans="1:2" x14ac:dyDescent="0.25">
      <c r="A2181" s="18" t="s">
        <v>8219</v>
      </c>
      <c r="B2181" s="16">
        <v>8</v>
      </c>
    </row>
    <row r="2182" spans="1:2" x14ac:dyDescent="0.25">
      <c r="A2182" s="18" t="s">
        <v>8219</v>
      </c>
      <c r="B2182" s="16">
        <v>14</v>
      </c>
    </row>
    <row r="2183" spans="1:2" x14ac:dyDescent="0.25">
      <c r="A2183" s="18" t="s">
        <v>8219</v>
      </c>
      <c r="B2183" s="16">
        <v>17</v>
      </c>
    </row>
    <row r="2184" spans="1:2" x14ac:dyDescent="0.25">
      <c r="A2184" s="18" t="s">
        <v>8219</v>
      </c>
      <c r="B2184" s="16">
        <v>100</v>
      </c>
    </row>
    <row r="2185" spans="1:2" x14ac:dyDescent="0.25">
      <c r="A2185" s="18" t="s">
        <v>8219</v>
      </c>
      <c r="B2185" s="16">
        <v>32</v>
      </c>
    </row>
    <row r="2186" spans="1:2" x14ac:dyDescent="0.25">
      <c r="A2186" s="18" t="s">
        <v>8219</v>
      </c>
      <c r="B2186" s="16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(PT) Stacked Column 1 </vt:lpstr>
      <vt:lpstr>(PT) Stacked Column 2</vt:lpstr>
      <vt:lpstr>(PT) Line </vt:lpstr>
      <vt:lpstr>Bonus 1</vt:lpstr>
      <vt:lpstr>Bonus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daniel santa</cp:lastModifiedBy>
  <dcterms:created xsi:type="dcterms:W3CDTF">2017-04-20T15:17:24Z</dcterms:created>
  <dcterms:modified xsi:type="dcterms:W3CDTF">2020-02-07T23:00:27Z</dcterms:modified>
</cp:coreProperties>
</file>