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C534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<sst xmlns="http://schemas.openxmlformats.org/spreadsheetml/2006/main" count="45" uniqueCount="45">
  <si>
    <t>Model</t>
  </si>
  <si>
    <t>SymbolicRegressionSolution</t>
  </si>
  <si>
    <t>=((0.884942032048178*$B1+(((0.571302343994521-1.76094013000134*$A1)+1.56528887647441*$C1)+1.56528887647441*$C1))*(0.457105753177045*$D1/(0.61127526395947*$C1/(1.76094013000134*$A1))+(-20.8278389867381-0.61127526395947*$C1/((0.55281799841002-1.76094013000134*$A1))))*0.0178303901529087+0.766872450842149)</t>
  </si>
  <si>
    <t>Model Depth</t>
  </si>
  <si>
    <t/>
  </si>
  <si>
    <t>Model Length</t>
  </si>
  <si>
    <t>x2 = A</t>
  </si>
  <si>
    <t>x4 = B</t>
  </si>
  <si>
    <t>Estimation Limits Lower</t>
  </si>
  <si>
    <t>x5 = C</t>
  </si>
  <si>
    <t>Estimation Limits Upper</t>
  </si>
  <si>
    <t>x6 = D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</si>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</sst>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C534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142875</xdr:colOff>
      <xdr:row>18</xdr:row>
      <xdr:rowOff>66675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10</v>
      </c>
      <c r="D2" s="0" t="s">
        <v>4</v>
      </c>
    </row>
    <row r="3">
      <c r="A3" s="0" t="s">
        <v>5</v>
      </c>
      <c r="B3" s="0">
        <v>29</v>
      </c>
      <c r="D3" s="0" t="s">
        <v>6</v>
      </c>
    </row>
    <row r="4">
      <c r="D4" s="0" t="s">
        <v>7</v>
      </c>
    </row>
    <row r="5">
      <c r="A5" s="0" t="s">
        <v>8</v>
      </c>
      <c r="B5" s="1">
        <v>-9.5430214141942074</v>
      </c>
      <c r="D5" s="0" t="s">
        <v>9</v>
      </c>
    </row>
    <row r="6">
      <c r="A6" s="0" t="s">
        <v>10</v>
      </c>
      <c r="B6" s="1">
        <v>10.930289885606911</v>
      </c>
      <c r="D6" s="0" t="s">
        <v>11</v>
      </c>
    </row>
    <row r="8">
      <c r="A8" s="0" t="s">
        <v>12</v>
      </c>
      <c r="B8" s="0">
        <v>0</v>
      </c>
    </row>
    <row r="9">
      <c r="A9" s="0" t="s">
        <v>13</v>
      </c>
      <c r="B9" s="0">
        <v>59</v>
      </c>
    </row>
    <row r="10">
      <c r="A10" s="0" t="s">
        <v>14</v>
      </c>
      <c r="B10" s="0">
        <v>59</v>
      </c>
    </row>
    <row r="11">
      <c r="A11" s="0" t="s">
        <v>15</v>
      </c>
      <c r="B11" s="0">
        <v>59</v>
      </c>
    </row>
    <row r="13">
      <c r="A13" s="0" t="s">
        <v>16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17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18</v>
      </c>
      <c r="B15" s="1">
        <f>AVERAGE(INDIRECT("'Estimated Values'!G"&amp;TrainingStart+2&amp;":G"&amp;TrainingEnd+1))</f>
      </c>
    </row>
    <row r="16">
      <c r="A16" s="0" t="s">
        <v>19</v>
      </c>
      <c r="B16" s="1">
        <f>AVERAGE(INDIRECT("'Estimated Values'!G"&amp;TestStart+2&amp;":G"&amp;TestEnd+1))</f>
      </c>
    </row>
    <row r="17">
      <c r="A17" s="0" t="s">
        <v>20</v>
      </c>
      <c r="B17" s="1">
        <f>AVERAGE(INDIRECT("'Estimated Values'!D"&amp;TrainingStart+2&amp;":D"&amp;TrainingEnd+1))</f>
      </c>
    </row>
    <row r="18">
      <c r="A18" s="0" t="s">
        <v>21</v>
      </c>
      <c r="B18" s="1">
        <f>AVERAGE(INDIRECT("'Estimated Values'!D"&amp;TestStart+2&amp;":D"&amp;TestEnd+1))</f>
      </c>
    </row>
    <row r="19">
      <c r="A19" s="0" t="s">
        <v>22</v>
      </c>
      <c r="B19" s="1">
        <f>AVERAGE(INDIRECT("'Estimated Values'!F"&amp;TrainingStart+2&amp;":F"&amp;TrainingEnd+1))</f>
      </c>
    </row>
    <row r="20">
      <c r="A20" s="0" t="s">
        <v>23</v>
      </c>
      <c r="B20" s="1">
        <f>AVERAGE(INDIRECT("'Estimated Values'!F"&amp;TestStart+2&amp;":F"&amp;TestEnd+1))</f>
      </c>
    </row>
    <row r="21">
      <c r="A21" s="0" t="s">
        <v>24</v>
      </c>
      <c r="B21" s="3">
        <f>AVERAGE(INDIRECT("'Estimated Values'!E"&amp;TrainingStart+2&amp;":E"&amp;TrainingEnd+1))</f>
      </c>
    </row>
    <row r="22">
      <c r="A22" s="0" t="s">
        <v>25</v>
      </c>
      <c r="B22" s="3">
        <f>AVERAGE(INDIRECT("'Estimated Values'!E"&amp;TestStart+2&amp;":E"&amp;TestEnd+1))</f>
      </c>
    </row>
    <row r="23">
      <c r="A23" s="0" t="s">
        <v>26</v>
      </c>
      <c r="B23" s="1">
        <f>TrainingMSE / VAR(INDIRECT("'Estimated Values'!B"&amp;TrainingStart+2&amp;":B"&amp;TrainingEnd+1))</f>
      </c>
    </row>
    <row r="24">
      <c r="A24" s="0" t="s">
        <v>27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0"/>
  <sheetViews>
    <sheetView workbookViewId="0"/>
  </sheetViews>
  <sheetFormatPr defaultRowHeight="15"/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>
        <v>0.319090064269206</v>
      </c>
      <c r="B2" s="0">
        <v>0.244444444444444</v>
      </c>
      <c r="C2" s="0">
        <v>-0.394023969791496</v>
      </c>
      <c r="D2" s="0">
        <v>-0.373173534723362</v>
      </c>
      <c r="E2" s="0">
        <v>0.0208504350681332</v>
      </c>
      <c r="F2" s="0">
        <v>0.671631766690049</v>
      </c>
      <c r="G2" s="0">
        <v>0.681818181818182</v>
      </c>
      <c r="H2" s="0">
        <v>0.839281883104997</v>
      </c>
    </row>
    <row r="3">
      <c r="A3" s="0">
        <v>0.319090064269206</v>
      </c>
      <c r="B3" s="0">
        <v>0.244444444444444</v>
      </c>
      <c r="C3" s="0">
        <v>-0.236871537783392</v>
      </c>
      <c r="D3" s="0">
        <v>-0.0263424518743668</v>
      </c>
      <c r="E3" s="0">
        <v>0.210529085909025</v>
      </c>
      <c r="F3" s="0">
        <v>0.592113054119133</v>
      </c>
      <c r="G3" s="0">
        <v>0.681818181818182</v>
      </c>
      <c r="H3" s="0">
        <v>0.15840728555555</v>
      </c>
    </row>
    <row r="4">
      <c r="A4" s="0">
        <v>0.303765901324936</v>
      </c>
      <c r="B4" s="0">
        <v>0.466666666666667</v>
      </c>
      <c r="C4" s="0">
        <v>-0.672080649677961</v>
      </c>
      <c r="D4" s="0">
        <v>-0.533464015681882</v>
      </c>
      <c r="E4" s="0">
        <v>0.138616633996079</v>
      </c>
      <c r="F4" s="0">
        <v>0.600072008641037</v>
      </c>
      <c r="G4" s="0">
        <v>0.595238095238095</v>
      </c>
      <c r="H4" s="0">
        <v>0.619216333095626</v>
      </c>
    </row>
    <row r="5">
      <c r="A5" s="0">
        <v>0.303765901324936</v>
      </c>
      <c r="B5" s="0">
        <v>0.466666666666667</v>
      </c>
      <c r="C5" s="0">
        <v>-0.66759388038943</v>
      </c>
      <c r="D5" s="0">
        <v>-0.596105702364395</v>
      </c>
      <c r="E5" s="0">
        <v>0.0714881780250348</v>
      </c>
      <c r="F5" s="0">
        <v>0.596065964633419</v>
      </c>
      <c r="G5" s="0">
        <v>0.595238095238095</v>
      </c>
      <c r="H5" s="0">
        <v>0.596639931467102</v>
      </c>
    </row>
    <row r="6">
      <c r="A6" s="0">
        <v>0.303765901324936</v>
      </c>
      <c r="B6" s="0">
        <v>0.466666666666667</v>
      </c>
      <c r="C6" s="0">
        <v>-0.348715114672561</v>
      </c>
      <c r="D6" s="0">
        <v>-0.072395689416966</v>
      </c>
      <c r="E6" s="0">
        <v>0.276319425255595</v>
      </c>
      <c r="F6" s="0">
        <v>0.592113054119133</v>
      </c>
      <c r="G6" s="0">
        <v>0.595238095238095</v>
      </c>
      <c r="H6" s="0">
        <v>0.622362909030297</v>
      </c>
    </row>
    <row r="7">
      <c r="A7" s="0">
        <v>0.303765901324936</v>
      </c>
      <c r="B7" s="0">
        <v>0.466666666666667</v>
      </c>
      <c r="C7" s="0">
        <v>-0.553916004540295</v>
      </c>
      <c r="D7" s="0">
        <v>-0.270147559591373</v>
      </c>
      <c r="E7" s="0">
        <v>0.283768444948922</v>
      </c>
      <c r="F7" s="0">
        <v>0.608075239176261</v>
      </c>
      <c r="G7" s="0">
        <v>0.595238095238095</v>
      </c>
      <c r="H7" s="0">
        <v>0.341715149252333</v>
      </c>
    </row>
    <row r="8">
      <c r="A8" s="0">
        <v>0.303765901324936</v>
      </c>
      <c r="B8" s="0">
        <v>0.466666666666667</v>
      </c>
      <c r="C8" s="0">
        <v>-0.448435689455388</v>
      </c>
      <c r="D8" s="0">
        <v>-0.158748551564311</v>
      </c>
      <c r="E8" s="0">
        <v>0.289687137891078</v>
      </c>
      <c r="F8" s="0">
        <v>0.620758152623738</v>
      </c>
      <c r="G8" s="0">
        <v>0.595238095238095</v>
      </c>
      <c r="H8" s="0">
        <v>0.447696717279604</v>
      </c>
    </row>
    <row r="9">
      <c r="A9" s="0">
        <v>0</v>
      </c>
      <c r="B9" s="0">
        <v>0.177777777777778</v>
      </c>
      <c r="C9" s="0">
        <v>-0.282352941176471</v>
      </c>
      <c r="D9" s="0">
        <v>-0.220588235294118</v>
      </c>
      <c r="E9" s="0">
        <v>0.0617647058823529</v>
      </c>
      <c r="F9" s="0">
        <v>0.661764705882353</v>
      </c>
      <c r="G9" s="0">
        <v>0.75</v>
      </c>
      <c r="H9" s="0">
        <v>0.767725683042495</v>
      </c>
    </row>
    <row r="10">
      <c r="A10" s="0">
        <v>0.407680038601243</v>
      </c>
      <c r="B10" s="0">
        <v>0.177777777777778</v>
      </c>
      <c r="C10" s="0">
        <v>-0.268531468531469</v>
      </c>
      <c r="D10" s="0">
        <v>-0.153846153846154</v>
      </c>
      <c r="E10" s="0">
        <v>0.114685314685315</v>
      </c>
      <c r="F10" s="0">
        <v>0.629370629370629</v>
      </c>
      <c r="G10" s="0">
        <v>0.75</v>
      </c>
      <c r="H10" s="0">
        <v>0.587636555476274</v>
      </c>
    </row>
    <row r="11">
      <c r="A11" s="0">
        <v>0.409335897816389</v>
      </c>
      <c r="B11" s="0">
        <v>0.177777777777778</v>
      </c>
      <c r="C11" s="0">
        <v>-0.274285714285714</v>
      </c>
      <c r="D11" s="0">
        <v>-0.128571428571429</v>
      </c>
      <c r="E11" s="0">
        <v>0.145714285714286</v>
      </c>
      <c r="F11" s="0">
        <v>0.642857142857143</v>
      </c>
      <c r="G11" s="0">
        <v>0.9375</v>
      </c>
      <c r="H11" s="0">
        <v>0.46265077163243</v>
      </c>
    </row>
    <row r="12">
      <c r="A12" s="0">
        <v>0.310780531424838</v>
      </c>
      <c r="B12" s="0">
        <v>0.331081081081081</v>
      </c>
      <c r="C12" s="0">
        <v>-0.57</v>
      </c>
      <c r="D12" s="0">
        <v>-0.07</v>
      </c>
      <c r="E12" s="0">
        <v>0.5</v>
      </c>
      <c r="F12" s="0">
        <v>1.48</v>
      </c>
      <c r="G12" s="0">
        <v>1.03061224489796</v>
      </c>
      <c r="H12" s="0">
        <v>0.686465144042496</v>
      </c>
    </row>
    <row r="13">
      <c r="A13" s="0">
        <v>0.310780531424838</v>
      </c>
      <c r="B13" s="0">
        <v>0.331081081081081</v>
      </c>
      <c r="C13" s="0">
        <v>-0.63</v>
      </c>
      <c r="D13" s="0">
        <v>-0.13</v>
      </c>
      <c r="E13" s="0">
        <v>0.5</v>
      </c>
      <c r="F13" s="0">
        <v>1.48</v>
      </c>
      <c r="G13" s="0">
        <v>1.03061224489796</v>
      </c>
      <c r="H13" s="0">
        <v>0.570400540219558</v>
      </c>
    </row>
    <row r="14">
      <c r="A14" s="0">
        <v>0.310780531424838</v>
      </c>
      <c r="B14" s="0">
        <v>0.331081081081081</v>
      </c>
      <c r="C14" s="0">
        <v>-0.97</v>
      </c>
      <c r="D14" s="0">
        <v>-0.47</v>
      </c>
      <c r="E14" s="0">
        <v>0.5</v>
      </c>
      <c r="F14" s="0">
        <v>1.48</v>
      </c>
      <c r="G14" s="0">
        <v>1.03061224489796</v>
      </c>
      <c r="H14" s="0">
        <v>0.488214059974542</v>
      </c>
    </row>
    <row r="15">
      <c r="A15" s="0">
        <v>0.310780531424838</v>
      </c>
      <c r="B15" s="0">
        <v>0.331081081081081</v>
      </c>
      <c r="C15" s="0">
        <v>-1.176</v>
      </c>
      <c r="D15" s="0">
        <v>-1.1</v>
      </c>
      <c r="E15" s="0">
        <v>0.076</v>
      </c>
      <c r="F15" s="0">
        <v>1.48</v>
      </c>
      <c r="G15" s="0">
        <v>1.03061224489796</v>
      </c>
      <c r="H15" s="0">
        <v>0.980584609709258</v>
      </c>
    </row>
    <row r="16">
      <c r="A16" s="0">
        <v>0.310780531424838</v>
      </c>
      <c r="B16" s="0">
        <v>0.331081081081081</v>
      </c>
      <c r="C16" s="0">
        <v>-0.1</v>
      </c>
      <c r="D16" s="0">
        <v>-0.09</v>
      </c>
      <c r="E16" s="0">
        <v>0.01</v>
      </c>
      <c r="F16" s="0">
        <v>1.48</v>
      </c>
      <c r="G16" s="0">
        <v>1.03061224489796</v>
      </c>
      <c r="H16" s="0">
        <v>0.878443644035394</v>
      </c>
    </row>
    <row r="17">
      <c r="A17" s="0">
        <v>0.310780531424838</v>
      </c>
      <c r="B17" s="0">
        <v>0.331081081081081</v>
      </c>
      <c r="C17" s="0">
        <v>-0.15</v>
      </c>
      <c r="D17" s="0">
        <v>-0.14</v>
      </c>
      <c r="E17" s="0">
        <v>0.01</v>
      </c>
      <c r="F17" s="0">
        <v>1.48</v>
      </c>
      <c r="G17" s="0">
        <v>1.03061224489796</v>
      </c>
      <c r="H17" s="0">
        <v>0.7644092876495</v>
      </c>
    </row>
    <row r="18">
      <c r="A18" s="0">
        <v>0.310780531424838</v>
      </c>
      <c r="B18" s="0">
        <v>0.331081081081081</v>
      </c>
      <c r="C18" s="0">
        <v>-0.51</v>
      </c>
      <c r="D18" s="0">
        <v>-0.5</v>
      </c>
      <c r="E18" s="0">
        <v>0.01</v>
      </c>
      <c r="F18" s="0">
        <v>1.48</v>
      </c>
      <c r="G18" s="0">
        <v>1.03061224489796</v>
      </c>
      <c r="H18" s="0">
        <v>0.454357326291246</v>
      </c>
    </row>
    <row r="19">
      <c r="A19" s="0">
        <v>0.310780531424838</v>
      </c>
      <c r="B19" s="0">
        <v>0.331081081081081</v>
      </c>
      <c r="C19" s="0">
        <v>-0.27</v>
      </c>
      <c r="D19" s="0">
        <v>-0.26</v>
      </c>
      <c r="E19" s="0">
        <v>0.01</v>
      </c>
      <c r="F19" s="0">
        <v>1.48</v>
      </c>
      <c r="G19" s="0">
        <v>1.03061224489796</v>
      </c>
      <c r="H19" s="0">
        <v>0.331980966911681</v>
      </c>
    </row>
    <row r="20">
      <c r="A20" s="0">
        <v>0.490418196590535</v>
      </c>
      <c r="B20" s="0">
        <v>0.8</v>
      </c>
      <c r="C20" s="0">
        <v>-1.375</v>
      </c>
      <c r="D20" s="0">
        <v>-1.25</v>
      </c>
      <c r="E20" s="0">
        <v>0.125</v>
      </c>
      <c r="F20" s="0">
        <v>0.833333333333333</v>
      </c>
      <c r="G20" s="0">
        <v>0.125</v>
      </c>
      <c r="H20" s="0">
        <v>1.17995552612205</v>
      </c>
    </row>
    <row r="21">
      <c r="A21" s="0">
        <v>0.490418196590535</v>
      </c>
      <c r="B21" s="0">
        <v>0.8</v>
      </c>
      <c r="C21" s="0">
        <v>-0.358333333333333</v>
      </c>
      <c r="D21" s="0">
        <v>-0.233333333333333</v>
      </c>
      <c r="E21" s="0">
        <v>0.125</v>
      </c>
      <c r="F21" s="0">
        <v>0.833333333333333</v>
      </c>
      <c r="G21" s="0">
        <v>0.125</v>
      </c>
      <c r="H21" s="0">
        <v>1.01018683173134</v>
      </c>
    </row>
    <row r="22">
      <c r="A22" s="0">
        <v>0.490418196590535</v>
      </c>
      <c r="B22" s="0">
        <v>0.8</v>
      </c>
      <c r="C22" s="0">
        <v>-0.2125</v>
      </c>
      <c r="D22" s="0">
        <v>-0.0875</v>
      </c>
      <c r="E22" s="0">
        <v>0.125</v>
      </c>
      <c r="F22" s="0">
        <v>0.833333333333333</v>
      </c>
      <c r="G22" s="0">
        <v>0.125</v>
      </c>
      <c r="H22" s="0">
        <v>0.828643804565013</v>
      </c>
    </row>
    <row r="23">
      <c r="A23" s="0">
        <v>0.507221330431616</v>
      </c>
      <c r="B23" s="0">
        <v>0.733333333333333</v>
      </c>
      <c r="C23" s="0">
        <v>-1.08333333333333</v>
      </c>
      <c r="D23" s="0">
        <v>-0.958333333333333</v>
      </c>
      <c r="E23" s="0">
        <v>0.125</v>
      </c>
      <c r="F23" s="0">
        <v>0.625</v>
      </c>
      <c r="G23" s="0">
        <v>0.181818181818182</v>
      </c>
      <c r="H23" s="0">
        <v>1.01799173577901</v>
      </c>
    </row>
    <row r="24">
      <c r="A24" s="0">
        <v>0.507221330431616</v>
      </c>
      <c r="B24" s="0">
        <v>0.733333333333333</v>
      </c>
      <c r="C24" s="0">
        <v>-0.5</v>
      </c>
      <c r="D24" s="0">
        <v>-0.375</v>
      </c>
      <c r="E24" s="0">
        <v>0.125</v>
      </c>
      <c r="F24" s="0">
        <v>0.625</v>
      </c>
      <c r="G24" s="0">
        <v>0.181818181818182</v>
      </c>
      <c r="H24" s="0">
        <v>0.844210661171927</v>
      </c>
    </row>
    <row r="25">
      <c r="A25" s="0">
        <v>0.507221330431616</v>
      </c>
      <c r="B25" s="0">
        <v>0.733333333333333</v>
      </c>
      <c r="C25" s="0">
        <v>-0.308333333333333</v>
      </c>
      <c r="D25" s="0">
        <v>-0.183333333333333</v>
      </c>
      <c r="E25" s="0">
        <v>0.125</v>
      </c>
      <c r="F25" s="0">
        <v>0.625</v>
      </c>
      <c r="G25" s="0">
        <v>0.181818181818182</v>
      </c>
      <c r="H25" s="0">
        <v>0.983043879652561</v>
      </c>
    </row>
    <row r="26">
      <c r="A26" s="0">
        <v>0.507221330431616</v>
      </c>
      <c r="B26" s="0">
        <v>0.733333333333333</v>
      </c>
      <c r="C26" s="0">
        <v>-0.158333333333333</v>
      </c>
      <c r="D26" s="0">
        <v>-0.0333333333333333</v>
      </c>
      <c r="E26" s="0">
        <v>0.125</v>
      </c>
      <c r="F26" s="0">
        <v>0.625</v>
      </c>
      <c r="G26" s="0">
        <v>0.181818181818182</v>
      </c>
      <c r="H26" s="0">
        <v>0.845727609832145</v>
      </c>
    </row>
    <row r="27">
      <c r="A27" s="0">
        <v>0.275114044787009</v>
      </c>
      <c r="B27" s="0">
        <v>0.378531073446328</v>
      </c>
      <c r="C27" s="0">
        <v>-0.67</v>
      </c>
      <c r="D27" s="0">
        <v>-0.583333333333333</v>
      </c>
      <c r="E27" s="0">
        <v>0.0866666666666666</v>
      </c>
      <c r="F27" s="0">
        <v>0.7375</v>
      </c>
      <c r="G27" s="0">
        <v>1.40298507462687</v>
      </c>
      <c r="H27" s="0">
        <v>0.903148404490327</v>
      </c>
    </row>
    <row r="28">
      <c r="A28" s="0">
        <v>0.275114044787009</v>
      </c>
      <c r="B28" s="0">
        <v>0.378531073446328</v>
      </c>
      <c r="C28" s="0">
        <v>-0.67</v>
      </c>
      <c r="D28" s="0">
        <v>-0.416666666666667</v>
      </c>
      <c r="E28" s="0">
        <v>0.253333333333333</v>
      </c>
      <c r="F28" s="0">
        <v>0.7375</v>
      </c>
      <c r="G28" s="0">
        <v>1.40298507462687</v>
      </c>
      <c r="H28" s="0">
        <v>0.620783966054486</v>
      </c>
    </row>
    <row r="29">
      <c r="A29" s="0">
        <v>0.275114044787009</v>
      </c>
      <c r="B29" s="0">
        <v>0.378531073446328</v>
      </c>
      <c r="C29" s="0">
        <v>-0.645833333333333</v>
      </c>
      <c r="D29" s="0">
        <v>-0.183333333333333</v>
      </c>
      <c r="E29" s="0">
        <v>0.4625</v>
      </c>
      <c r="F29" s="0">
        <v>0.7375</v>
      </c>
      <c r="G29" s="0">
        <v>1.40298507462687</v>
      </c>
      <c r="H29" s="0">
        <v>0.259057924599257</v>
      </c>
    </row>
    <row r="30">
      <c r="A30" s="0">
        <v>0.275114044787009</v>
      </c>
      <c r="B30" s="0">
        <v>0.378531073446328</v>
      </c>
      <c r="C30" s="0">
        <v>-0.504166666666667</v>
      </c>
      <c r="D30" s="0">
        <v>-0.0416666666666667</v>
      </c>
      <c r="E30" s="0">
        <v>0.4625</v>
      </c>
      <c r="F30" s="0">
        <v>0.7375</v>
      </c>
      <c r="G30" s="0">
        <v>1.40298507462687</v>
      </c>
      <c r="H30" s="0">
        <v>0.177572460465502</v>
      </c>
    </row>
    <row r="31">
      <c r="A31" s="0">
        <v>0.116617219019459</v>
      </c>
      <c r="B31" s="0">
        <v>0.38961038961039</v>
      </c>
      <c r="C31" s="0">
        <v>-0.3</v>
      </c>
      <c r="D31" s="0">
        <v>-0.225</v>
      </c>
      <c r="E31" s="0">
        <v>0.075</v>
      </c>
      <c r="F31" s="0">
        <v>0.320833333333333</v>
      </c>
      <c r="G31" s="0">
        <v>0.866666666666667</v>
      </c>
      <c r="H31" s="0">
        <v>0.801107471346089</v>
      </c>
    </row>
    <row r="32">
      <c r="A32" s="0">
        <v>0.116617219019459</v>
      </c>
      <c r="B32" s="0">
        <v>0.38961038961039</v>
      </c>
      <c r="C32" s="0">
        <v>-0.241666666666667</v>
      </c>
      <c r="D32" s="0">
        <v>-0.0958333333333333</v>
      </c>
      <c r="E32" s="0">
        <v>0.145833333333333</v>
      </c>
      <c r="F32" s="0">
        <v>0.320833333333333</v>
      </c>
      <c r="G32" s="0">
        <v>0.866666666666667</v>
      </c>
      <c r="H32" s="0">
        <v>0.672002095615461</v>
      </c>
    </row>
    <row r="33">
      <c r="A33" s="0">
        <v>0.116617219019459</v>
      </c>
      <c r="B33" s="0">
        <v>0.38961038961039</v>
      </c>
      <c r="C33" s="0">
        <v>-0.204166666666667</v>
      </c>
      <c r="D33" s="0">
        <v>-0.0583333333333333</v>
      </c>
      <c r="E33" s="0">
        <v>0.145833333333333</v>
      </c>
      <c r="F33" s="0">
        <v>0.320833333333333</v>
      </c>
      <c r="G33" s="0">
        <v>0.866666666666667</v>
      </c>
      <c r="H33" s="0">
        <v>0.802997722141214</v>
      </c>
    </row>
    <row r="34">
      <c r="A34" s="0">
        <v>0.449391466091054</v>
      </c>
      <c r="B34" s="0">
        <v>0.48780487804878</v>
      </c>
      <c r="C34" s="0">
        <v>-0.6</v>
      </c>
      <c r="D34" s="0">
        <v>-0.541666666666667</v>
      </c>
      <c r="E34" s="0">
        <v>0.0583333333333333</v>
      </c>
      <c r="F34" s="0">
        <v>0.5125</v>
      </c>
      <c r="G34" s="0">
        <v>1.83333333333333</v>
      </c>
      <c r="H34" s="0">
        <v>0.852769874738052</v>
      </c>
    </row>
    <row r="35">
      <c r="A35" s="0">
        <v>0.449391466091054</v>
      </c>
      <c r="B35" s="0">
        <v>0.48780487804878</v>
      </c>
      <c r="C35" s="0">
        <v>-0.6</v>
      </c>
      <c r="D35" s="0">
        <v>-0.333333333333333</v>
      </c>
      <c r="E35" s="0">
        <v>0.266666666666667</v>
      </c>
      <c r="F35" s="0">
        <v>0.5125</v>
      </c>
      <c r="G35" s="0">
        <v>1.83333333333333</v>
      </c>
      <c r="H35" s="0">
        <v>0.701349171780048</v>
      </c>
    </row>
    <row r="36">
      <c r="A36" s="0">
        <v>0.449391466091054</v>
      </c>
      <c r="B36" s="0">
        <v>0.48780487804878</v>
      </c>
      <c r="C36" s="0">
        <v>-0.391666666666667</v>
      </c>
      <c r="D36" s="0">
        <v>-0.0833333333333334</v>
      </c>
      <c r="E36" s="0">
        <v>0.308333333333333</v>
      </c>
      <c r="F36" s="0">
        <v>0.5125</v>
      </c>
      <c r="G36" s="0">
        <v>1.83333333333333</v>
      </c>
      <c r="H36" s="0">
        <v>0.409634745989158</v>
      </c>
    </row>
    <row r="37">
      <c r="A37" s="0">
        <v>0.445586185296255</v>
      </c>
      <c r="B37" s="0">
        <v>0.85</v>
      </c>
      <c r="C37" s="0">
        <v>-1.1</v>
      </c>
      <c r="D37" s="0">
        <v>-0.5</v>
      </c>
      <c r="E37" s="0">
        <v>0.6</v>
      </c>
      <c r="F37" s="0">
        <v>1</v>
      </c>
      <c r="G37" s="0">
        <v>0.0882352941176471</v>
      </c>
      <c r="H37" s="0">
        <v>0.867378105879455</v>
      </c>
    </row>
    <row r="38">
      <c r="A38" s="0">
        <v>0.445586185296255</v>
      </c>
      <c r="B38" s="0">
        <v>0.85</v>
      </c>
      <c r="C38" s="0">
        <v>-2.04</v>
      </c>
      <c r="D38" s="0">
        <v>-1.5</v>
      </c>
      <c r="E38" s="0">
        <v>0.54</v>
      </c>
      <c r="F38" s="0">
        <v>1</v>
      </c>
      <c r="G38" s="0">
        <v>0.0882352941176471</v>
      </c>
      <c r="H38" s="0">
        <v>0.957840510952416</v>
      </c>
    </row>
    <row r="39">
      <c r="A39" s="0">
        <v>0.445586185296255</v>
      </c>
      <c r="B39" s="0">
        <v>0.85</v>
      </c>
      <c r="C39" s="0">
        <v>-0.685</v>
      </c>
      <c r="D39" s="0">
        <v>-0.235</v>
      </c>
      <c r="E39" s="0">
        <v>0.45</v>
      </c>
      <c r="F39" s="0">
        <v>1</v>
      </c>
      <c r="G39" s="0">
        <v>0.0882352941176471</v>
      </c>
      <c r="H39" s="0">
        <v>0.803672988782254</v>
      </c>
    </row>
    <row r="40">
      <c r="A40" s="0">
        <v>0.445586185296255</v>
      </c>
      <c r="B40" s="0">
        <v>0.7</v>
      </c>
      <c r="C40" s="0">
        <v>-0.685</v>
      </c>
      <c r="D40" s="0">
        <v>-0.235</v>
      </c>
      <c r="E40" s="0">
        <v>0.45</v>
      </c>
      <c r="F40" s="0">
        <v>1</v>
      </c>
      <c r="G40" s="0">
        <v>0.214285714285714</v>
      </c>
      <c r="H40" s="0">
        <v>0.609599691306896</v>
      </c>
    </row>
    <row r="41">
      <c r="A41" s="0">
        <v>0.445586185296255</v>
      </c>
      <c r="B41" s="0">
        <v>0.7</v>
      </c>
      <c r="C41" s="0">
        <v>-0.95</v>
      </c>
      <c r="D41" s="0">
        <v>-0.5</v>
      </c>
      <c r="E41" s="0">
        <v>0.45</v>
      </c>
      <c r="F41" s="0">
        <v>1</v>
      </c>
      <c r="G41" s="0">
        <v>0.214285714285714</v>
      </c>
      <c r="H41" s="0">
        <v>0.748631873889885</v>
      </c>
    </row>
    <row r="42">
      <c r="A42" s="0">
        <v>0.445586185296255</v>
      </c>
      <c r="B42" s="0">
        <v>0.55</v>
      </c>
      <c r="C42" s="0">
        <v>-0.85</v>
      </c>
      <c r="D42" s="0">
        <v>-0.25</v>
      </c>
      <c r="E42" s="0">
        <v>0.6</v>
      </c>
      <c r="F42" s="0">
        <v>1</v>
      </c>
      <c r="G42" s="0">
        <v>0.409090909090909</v>
      </c>
      <c r="H42" s="0">
        <v>0.421991342105667</v>
      </c>
    </row>
    <row r="43">
      <c r="A43" s="0">
        <v>0.445586185296255</v>
      </c>
      <c r="B43" s="0">
        <v>0.55</v>
      </c>
      <c r="C43" s="0">
        <v>-1.1</v>
      </c>
      <c r="D43" s="0">
        <v>-0.5</v>
      </c>
      <c r="E43" s="0">
        <v>0.6</v>
      </c>
      <c r="F43" s="0">
        <v>1</v>
      </c>
      <c r="G43" s="0">
        <v>0.409090909090909</v>
      </c>
      <c r="H43" s="0">
        <v>0.704012094029992</v>
      </c>
    </row>
    <row r="44">
      <c r="A44" s="0">
        <v>0.445586185296255</v>
      </c>
      <c r="B44" s="0">
        <v>0.4</v>
      </c>
      <c r="C44" s="0">
        <v>-0.96</v>
      </c>
      <c r="D44" s="0">
        <v>-0.56</v>
      </c>
      <c r="E44" s="0">
        <v>0.4</v>
      </c>
      <c r="F44" s="0">
        <v>1</v>
      </c>
      <c r="G44" s="0">
        <v>0.75</v>
      </c>
      <c r="H44" s="0">
        <v>0.712717172688997</v>
      </c>
    </row>
    <row r="45">
      <c r="A45" s="0">
        <v>0.310780531424838</v>
      </c>
      <c r="B45" s="0">
        <v>0.331081081081081</v>
      </c>
      <c r="C45" s="0">
        <v>-0.75</v>
      </c>
      <c r="D45" s="0">
        <v>-0.25</v>
      </c>
      <c r="E45" s="0">
        <v>0.5</v>
      </c>
      <c r="F45" s="0">
        <v>1.48</v>
      </c>
      <c r="G45" s="0">
        <v>1.02040816326531</v>
      </c>
      <c r="H45" s="0">
        <v>0.588241379602905</v>
      </c>
    </row>
    <row r="46">
      <c r="A46" s="0">
        <v>0.310780531424838</v>
      </c>
      <c r="B46" s="0">
        <v>0.331081081081081</v>
      </c>
      <c r="C46" s="0">
        <v>-0.33</v>
      </c>
      <c r="D46" s="0">
        <v>-0.08</v>
      </c>
      <c r="E46" s="0">
        <v>0.25</v>
      </c>
      <c r="F46" s="0">
        <v>1.48</v>
      </c>
      <c r="G46" s="0">
        <v>1.02040816326531</v>
      </c>
      <c r="H46" s="0">
        <v>0.839212245736604</v>
      </c>
    </row>
    <row r="47">
      <c r="A47" s="0">
        <v>0.310780531424838</v>
      </c>
      <c r="B47" s="0">
        <v>0.331081081081081</v>
      </c>
      <c r="C47" s="0">
        <v>-0.5</v>
      </c>
      <c r="D47" s="0">
        <v>-0.25</v>
      </c>
      <c r="E47" s="0">
        <v>0.25</v>
      </c>
      <c r="F47" s="0">
        <v>1.48</v>
      </c>
      <c r="G47" s="0">
        <v>1.02040816326531</v>
      </c>
      <c r="H47" s="0">
        <v>0.530907025986878</v>
      </c>
    </row>
    <row r="48">
      <c r="A48" s="0">
        <v>0.310780531424838</v>
      </c>
      <c r="B48" s="0">
        <v>0.331081081081081</v>
      </c>
      <c r="C48" s="0">
        <v>-0.75</v>
      </c>
      <c r="D48" s="0">
        <v>-0.5</v>
      </c>
      <c r="E48" s="0">
        <v>0.25</v>
      </c>
      <c r="F48" s="0">
        <v>1.48</v>
      </c>
      <c r="G48" s="0">
        <v>1.02040816326531</v>
      </c>
      <c r="H48" s="0">
        <v>0.440516996831304</v>
      </c>
    </row>
    <row r="49">
      <c r="A49" s="0">
        <v>0.272454553661408</v>
      </c>
      <c r="B49" s="0">
        <v>0.5</v>
      </c>
      <c r="C49" s="0">
        <v>-1.27076411960133</v>
      </c>
      <c r="D49" s="0">
        <v>-0.606312292358804</v>
      </c>
      <c r="E49" s="0">
        <v>0.664451827242525</v>
      </c>
      <c r="F49" s="0">
        <v>1.99335548172757</v>
      </c>
      <c r="G49" s="0">
        <v>0.5</v>
      </c>
      <c r="H49" s="0">
        <v>0.244584453760698</v>
      </c>
    </row>
    <row r="50">
      <c r="A50" s="0">
        <v>0.272454553661408</v>
      </c>
      <c r="B50" s="0">
        <v>0.5</v>
      </c>
      <c r="C50" s="0">
        <v>-1.09615384615385</v>
      </c>
      <c r="D50" s="0">
        <v>-0.326923076923077</v>
      </c>
      <c r="E50" s="0">
        <v>0.769230769230769</v>
      </c>
      <c r="F50" s="0">
        <v>2.30769230769231</v>
      </c>
      <c r="G50" s="0">
        <v>0.5</v>
      </c>
      <c r="H50" s="0">
        <v>0.156289961131994</v>
      </c>
    </row>
    <row r="51">
      <c r="A51" s="0">
        <v>0.272454553661408</v>
      </c>
      <c r="B51" s="0">
        <v>0.5</v>
      </c>
      <c r="C51" s="0">
        <v>-0.912442396313364</v>
      </c>
      <c r="D51" s="0">
        <v>-0.175115207373272</v>
      </c>
      <c r="E51" s="0">
        <v>0.737327188940092</v>
      </c>
      <c r="F51" s="0">
        <v>2.21198156682028</v>
      </c>
      <c r="G51" s="0">
        <v>0.5</v>
      </c>
      <c r="H51" s="0">
        <v>0.30643109661881</v>
      </c>
    </row>
    <row r="52">
      <c r="A52" s="0">
        <v>0.260221550531588</v>
      </c>
      <c r="B52" s="0">
        <v>0.526315789473684</v>
      </c>
      <c r="C52" s="0">
        <v>-0.7010257242262</v>
      </c>
      <c r="D52" s="0">
        <v>-0.458601481801958</v>
      </c>
      <c r="E52" s="0">
        <v>0.242424242424242</v>
      </c>
      <c r="F52" s="0">
        <v>0.575757575757576</v>
      </c>
      <c r="G52" s="0">
        <v>0.4</v>
      </c>
      <c r="H52" s="0">
        <v>0.743319292494219</v>
      </c>
    </row>
    <row r="53">
      <c r="A53" s="0">
        <v>0.260221550531588</v>
      </c>
      <c r="B53" s="0">
        <v>0.526315789473684</v>
      </c>
      <c r="C53" s="0">
        <v>-0.727272727272727</v>
      </c>
      <c r="D53" s="0">
        <v>-0.637066681088097</v>
      </c>
      <c r="E53" s="0">
        <v>0.0902060461846303</v>
      </c>
      <c r="F53" s="0">
        <v>0.575757575757576</v>
      </c>
      <c r="G53" s="0">
        <v>0.4</v>
      </c>
      <c r="H53" s="0">
        <v>0.939175370229639</v>
      </c>
    </row>
    <row r="54">
      <c r="A54" s="0">
        <v>0.352657710763553</v>
      </c>
      <c r="B54" s="0">
        <v>0.25</v>
      </c>
      <c r="C54" s="0">
        <v>-0.12</v>
      </c>
      <c r="D54" s="0">
        <v>-0.0509478672985782</v>
      </c>
      <c r="E54" s="0">
        <v>0.0690521327014218</v>
      </c>
      <c r="F54" s="0">
        <v>0.2</v>
      </c>
      <c r="G54" s="0">
        <v>0</v>
      </c>
      <c r="H54" s="0">
        <v>0.804007821758557</v>
      </c>
    </row>
    <row r="55">
      <c r="A55" s="0">
        <v>0.248668898615326</v>
      </c>
      <c r="B55" s="0">
        <v>0.32</v>
      </c>
      <c r="C55" s="0">
        <v>-1.152</v>
      </c>
      <c r="D55" s="0">
        <v>-1.01</v>
      </c>
      <c r="E55" s="0">
        <v>0.142</v>
      </c>
      <c r="F55" s="0">
        <v>1.5</v>
      </c>
      <c r="G55" s="0">
        <v>1.0625</v>
      </c>
      <c r="H55" s="0">
        <v>0.996292888795739</v>
      </c>
    </row>
    <row r="56">
      <c r="A56" s="0">
        <v>0.248668898615326</v>
      </c>
      <c r="B56" s="0">
        <v>0.32</v>
      </c>
      <c r="C56" s="0">
        <v>-1.02</v>
      </c>
      <c r="D56" s="0">
        <v>-0.52</v>
      </c>
      <c r="E56" s="0">
        <v>0.5</v>
      </c>
      <c r="F56" s="0">
        <v>1.5</v>
      </c>
      <c r="G56" s="0">
        <v>1.0625</v>
      </c>
      <c r="H56" s="0">
        <v>0.868723497561084</v>
      </c>
    </row>
    <row r="57">
      <c r="A57" s="0">
        <v>0.248668898615326</v>
      </c>
      <c r="B57" s="0">
        <v>0.32</v>
      </c>
      <c r="C57" s="0">
        <v>-0.75</v>
      </c>
      <c r="D57" s="0">
        <v>-0.25</v>
      </c>
      <c r="E57" s="0">
        <v>0.5</v>
      </c>
      <c r="F57" s="0">
        <v>1.5</v>
      </c>
      <c r="G57" s="0">
        <v>1.0625</v>
      </c>
      <c r="H57" s="0">
        <v>1.12931825257769</v>
      </c>
    </row>
    <row r="58">
      <c r="A58" s="0">
        <v>0.248668898615326</v>
      </c>
      <c r="B58" s="0">
        <v>0.32</v>
      </c>
      <c r="C58" s="0">
        <v>-0.64</v>
      </c>
      <c r="D58" s="0">
        <v>-0.14</v>
      </c>
      <c r="E58" s="0">
        <v>0.5</v>
      </c>
      <c r="F58" s="0">
        <v>1.5</v>
      </c>
      <c r="G58" s="0">
        <v>1.0625</v>
      </c>
      <c r="H58" s="0">
        <v>1.03698276860398</v>
      </c>
    </row>
    <row r="59">
      <c r="A59" s="0">
        <v>0.368816399721904</v>
      </c>
      <c r="B59" s="0">
        <v>0.25</v>
      </c>
      <c r="C59" s="0">
        <v>-0.288</v>
      </c>
      <c r="D59" s="0">
        <v>-0.24</v>
      </c>
      <c r="E59" s="0">
        <v>0.048</v>
      </c>
      <c r="F59" s="0">
        <v>0.48</v>
      </c>
      <c r="G59" s="0">
        <v>0.866666666666667</v>
      </c>
      <c r="H59" s="0">
        <v>0.9697478840325</v>
      </c>
    </row>
    <row r="60">
      <c r="A60" s="0">
        <v>0.6851488</v>
      </c>
      <c r="B60" s="0">
        <v>0.6</v>
      </c>
      <c r="C60" s="0">
        <v>-0.288</v>
      </c>
      <c r="D60" s="0">
        <v>-0.24</v>
      </c>
      <c r="E60" s="0">
        <v>0.048</v>
      </c>
      <c r="F60" s="0">
        <v>0.2</v>
      </c>
      <c r="G60" s="0">
        <v>0.333333333333333</v>
      </c>
      <c r="H60" s="0">
        <v>0.996452507472526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0">
        <f>'Dataset'!B1</f>
      </c>
      <c r="B1" s="0">
        <f>'Dataset'!D1</f>
      </c>
      <c r="C1" s="0">
        <f>'Dataset'!E1</f>
      </c>
      <c r="D1" s="0">
        <f>'Dataset'!F1</f>
      </c>
    </row>
    <row r="2">
      <c r="A2" s="0">
        <f>'Dataset'!B2</f>
      </c>
      <c r="B2" s="0">
        <f>'Dataset'!D2</f>
      </c>
      <c r="C2" s="0">
        <f>'Dataset'!E2</f>
      </c>
      <c r="D2" s="0">
        <f>'Dataset'!F2</f>
      </c>
    </row>
    <row r="3">
      <c r="A3" s="0">
        <f>'Dataset'!B3</f>
      </c>
      <c r="B3" s="0">
        <f>'Dataset'!D3</f>
      </c>
      <c r="C3" s="0">
        <f>'Dataset'!E3</f>
      </c>
      <c r="D3" s="0">
        <f>'Dataset'!F3</f>
      </c>
    </row>
    <row r="4">
      <c r="A4" s="0">
        <f>'Dataset'!B4</f>
      </c>
      <c r="B4" s="0">
        <f>'Dataset'!D4</f>
      </c>
      <c r="C4" s="0">
        <f>'Dataset'!E4</f>
      </c>
      <c r="D4" s="0">
        <f>'Dataset'!F4</f>
      </c>
    </row>
    <row r="5">
      <c r="A5" s="0">
        <f>'Dataset'!B5</f>
      </c>
      <c r="B5" s="0">
        <f>'Dataset'!D5</f>
      </c>
      <c r="C5" s="0">
        <f>'Dataset'!E5</f>
      </c>
      <c r="D5" s="0">
        <f>'Dataset'!F5</f>
      </c>
    </row>
    <row r="6">
      <c r="A6" s="0">
        <f>'Dataset'!B6</f>
      </c>
      <c r="B6" s="0">
        <f>'Dataset'!D6</f>
      </c>
      <c r="C6" s="0">
        <f>'Dataset'!E6</f>
      </c>
      <c r="D6" s="0">
        <f>'Dataset'!F6</f>
      </c>
    </row>
    <row r="7">
      <c r="A7" s="0">
        <f>'Dataset'!B7</f>
      </c>
      <c r="B7" s="0">
        <f>'Dataset'!D7</f>
      </c>
      <c r="C7" s="0">
        <f>'Dataset'!E7</f>
      </c>
      <c r="D7" s="0">
        <f>'Dataset'!F7</f>
      </c>
    </row>
    <row r="8">
      <c r="A8" s="0">
        <f>'Dataset'!B8</f>
      </c>
      <c r="B8" s="0">
        <f>'Dataset'!D8</f>
      </c>
      <c r="C8" s="0">
        <f>'Dataset'!E8</f>
      </c>
      <c r="D8" s="0">
        <f>'Dataset'!F8</f>
      </c>
    </row>
    <row r="9">
      <c r="A9" s="0">
        <f>'Dataset'!B9</f>
      </c>
      <c r="B9" s="0">
        <f>'Dataset'!D9</f>
      </c>
      <c r="C9" s="0">
        <f>'Dataset'!E9</f>
      </c>
      <c r="D9" s="0">
        <f>'Dataset'!F9</f>
      </c>
    </row>
    <row r="10">
      <c r="A10" s="0">
        <f>'Dataset'!B10</f>
      </c>
      <c r="B10" s="0">
        <f>'Dataset'!D10</f>
      </c>
      <c r="C10" s="0">
        <f>'Dataset'!E10</f>
      </c>
      <c r="D10" s="0">
        <f>'Dataset'!F10</f>
      </c>
    </row>
    <row r="11">
      <c r="A11" s="0">
        <f>'Dataset'!B11</f>
      </c>
      <c r="B11" s="0">
        <f>'Dataset'!D11</f>
      </c>
      <c r="C11" s="0">
        <f>'Dataset'!E11</f>
      </c>
      <c r="D11" s="0">
        <f>'Dataset'!F11</f>
      </c>
    </row>
    <row r="12">
      <c r="A12" s="0">
        <f>'Dataset'!B12</f>
      </c>
      <c r="B12" s="0">
        <f>'Dataset'!D12</f>
      </c>
      <c r="C12" s="0">
        <f>'Dataset'!E12</f>
      </c>
      <c r="D12" s="0">
        <f>'Dataset'!F12</f>
      </c>
    </row>
    <row r="13">
      <c r="A13" s="0">
        <f>'Dataset'!B13</f>
      </c>
      <c r="B13" s="0">
        <f>'Dataset'!D13</f>
      </c>
      <c r="C13" s="0">
        <f>'Dataset'!E13</f>
      </c>
      <c r="D13" s="0">
        <f>'Dataset'!F13</f>
      </c>
    </row>
    <row r="14">
      <c r="A14" s="0">
        <f>'Dataset'!B14</f>
      </c>
      <c r="B14" s="0">
        <f>'Dataset'!D14</f>
      </c>
      <c r="C14" s="0">
        <f>'Dataset'!E14</f>
      </c>
      <c r="D14" s="0">
        <f>'Dataset'!F14</f>
      </c>
    </row>
    <row r="15">
      <c r="A15" s="0">
        <f>'Dataset'!B15</f>
      </c>
      <c r="B15" s="0">
        <f>'Dataset'!D15</f>
      </c>
      <c r="C15" s="0">
        <f>'Dataset'!E15</f>
      </c>
      <c r="D15" s="0">
        <f>'Dataset'!F15</f>
      </c>
    </row>
    <row r="16">
      <c r="A16" s="0">
        <f>'Dataset'!B16</f>
      </c>
      <c r="B16" s="0">
        <f>'Dataset'!D16</f>
      </c>
      <c r="C16" s="0">
        <f>'Dataset'!E16</f>
      </c>
      <c r="D16" s="0">
        <f>'Dataset'!F16</f>
      </c>
    </row>
    <row r="17">
      <c r="A17" s="0">
        <f>'Dataset'!B17</f>
      </c>
      <c r="B17" s="0">
        <f>'Dataset'!D17</f>
      </c>
      <c r="C17" s="0">
        <f>'Dataset'!E17</f>
      </c>
      <c r="D17" s="0">
        <f>'Dataset'!F17</f>
      </c>
    </row>
    <row r="18">
      <c r="A18" s="0">
        <f>'Dataset'!B18</f>
      </c>
      <c r="B18" s="0">
        <f>'Dataset'!D18</f>
      </c>
      <c r="C18" s="0">
        <f>'Dataset'!E18</f>
      </c>
      <c r="D18" s="0">
        <f>'Dataset'!F18</f>
      </c>
    </row>
    <row r="19">
      <c r="A19" s="0">
        <f>'Dataset'!B19</f>
      </c>
      <c r="B19" s="0">
        <f>'Dataset'!D19</f>
      </c>
      <c r="C19" s="0">
        <f>'Dataset'!E19</f>
      </c>
      <c r="D19" s="0">
        <f>'Dataset'!F19</f>
      </c>
    </row>
    <row r="20">
      <c r="A20" s="0">
        <f>'Dataset'!B20</f>
      </c>
      <c r="B20" s="0">
        <f>'Dataset'!D20</f>
      </c>
      <c r="C20" s="0">
        <f>'Dataset'!E20</f>
      </c>
      <c r="D20" s="0">
        <f>'Dataset'!F20</f>
      </c>
    </row>
    <row r="21">
      <c r="A21" s="0">
        <f>'Dataset'!B21</f>
      </c>
      <c r="B21" s="0">
        <f>'Dataset'!D21</f>
      </c>
      <c r="C21" s="0">
        <f>'Dataset'!E21</f>
      </c>
      <c r="D21" s="0">
        <f>'Dataset'!F21</f>
      </c>
    </row>
    <row r="22">
      <c r="A22" s="0">
        <f>'Dataset'!B22</f>
      </c>
      <c r="B22" s="0">
        <f>'Dataset'!D22</f>
      </c>
      <c r="C22" s="0">
        <f>'Dataset'!E22</f>
      </c>
      <c r="D22" s="0">
        <f>'Dataset'!F22</f>
      </c>
    </row>
    <row r="23">
      <c r="A23" s="0">
        <f>'Dataset'!B23</f>
      </c>
      <c r="B23" s="0">
        <f>'Dataset'!D23</f>
      </c>
      <c r="C23" s="0">
        <f>'Dataset'!E23</f>
      </c>
      <c r="D23" s="0">
        <f>'Dataset'!F23</f>
      </c>
    </row>
    <row r="24">
      <c r="A24" s="0">
        <f>'Dataset'!B24</f>
      </c>
      <c r="B24" s="0">
        <f>'Dataset'!D24</f>
      </c>
      <c r="C24" s="0">
        <f>'Dataset'!E24</f>
      </c>
      <c r="D24" s="0">
        <f>'Dataset'!F24</f>
      </c>
    </row>
    <row r="25">
      <c r="A25" s="0">
        <f>'Dataset'!B25</f>
      </c>
      <c r="B25" s="0">
        <f>'Dataset'!D25</f>
      </c>
      <c r="C25" s="0">
        <f>'Dataset'!E25</f>
      </c>
      <c r="D25" s="0">
        <f>'Dataset'!F25</f>
      </c>
    </row>
    <row r="26">
      <c r="A26" s="0">
        <f>'Dataset'!B26</f>
      </c>
      <c r="B26" s="0">
        <f>'Dataset'!D26</f>
      </c>
      <c r="C26" s="0">
        <f>'Dataset'!E26</f>
      </c>
      <c r="D26" s="0">
        <f>'Dataset'!F26</f>
      </c>
    </row>
    <row r="27">
      <c r="A27" s="0">
        <f>'Dataset'!B27</f>
      </c>
      <c r="B27" s="0">
        <f>'Dataset'!D27</f>
      </c>
      <c r="C27" s="0">
        <f>'Dataset'!E27</f>
      </c>
      <c r="D27" s="0">
        <f>'Dataset'!F27</f>
      </c>
    </row>
    <row r="28">
      <c r="A28" s="0">
        <f>'Dataset'!B28</f>
      </c>
      <c r="B28" s="0">
        <f>'Dataset'!D28</f>
      </c>
      <c r="C28" s="0">
        <f>'Dataset'!E28</f>
      </c>
      <c r="D28" s="0">
        <f>'Dataset'!F28</f>
      </c>
    </row>
    <row r="29">
      <c r="A29" s="0">
        <f>'Dataset'!B29</f>
      </c>
      <c r="B29" s="0">
        <f>'Dataset'!D29</f>
      </c>
      <c r="C29" s="0">
        <f>'Dataset'!E29</f>
      </c>
      <c r="D29" s="0">
        <f>'Dataset'!F29</f>
      </c>
    </row>
    <row r="30">
      <c r="A30" s="0">
        <f>'Dataset'!B30</f>
      </c>
      <c r="B30" s="0">
        <f>'Dataset'!D30</f>
      </c>
      <c r="C30" s="0">
        <f>'Dataset'!E30</f>
      </c>
      <c r="D30" s="0">
        <f>'Dataset'!F30</f>
      </c>
    </row>
    <row r="31">
      <c r="A31" s="0">
        <f>'Dataset'!B31</f>
      </c>
      <c r="B31" s="0">
        <f>'Dataset'!D31</f>
      </c>
      <c r="C31" s="0">
        <f>'Dataset'!E31</f>
      </c>
      <c r="D31" s="0">
        <f>'Dataset'!F31</f>
      </c>
    </row>
    <row r="32">
      <c r="A32" s="0">
        <f>'Dataset'!B32</f>
      </c>
      <c r="B32" s="0">
        <f>'Dataset'!D32</f>
      </c>
      <c r="C32" s="0">
        <f>'Dataset'!E32</f>
      </c>
      <c r="D32" s="0">
        <f>'Dataset'!F32</f>
      </c>
    </row>
    <row r="33">
      <c r="A33" s="0">
        <f>'Dataset'!B33</f>
      </c>
      <c r="B33" s="0">
        <f>'Dataset'!D33</f>
      </c>
      <c r="C33" s="0">
        <f>'Dataset'!E33</f>
      </c>
      <c r="D33" s="0">
        <f>'Dataset'!F33</f>
      </c>
    </row>
    <row r="34">
      <c r="A34" s="0">
        <f>'Dataset'!B34</f>
      </c>
      <c r="B34" s="0">
        <f>'Dataset'!D34</f>
      </c>
      <c r="C34" s="0">
        <f>'Dataset'!E34</f>
      </c>
      <c r="D34" s="0">
        <f>'Dataset'!F34</f>
      </c>
    </row>
    <row r="35">
      <c r="A35" s="0">
        <f>'Dataset'!B35</f>
      </c>
      <c r="B35" s="0">
        <f>'Dataset'!D35</f>
      </c>
      <c r="C35" s="0">
        <f>'Dataset'!E35</f>
      </c>
      <c r="D35" s="0">
        <f>'Dataset'!F35</f>
      </c>
    </row>
    <row r="36">
      <c r="A36" s="0">
        <f>'Dataset'!B36</f>
      </c>
      <c r="B36" s="0">
        <f>'Dataset'!D36</f>
      </c>
      <c r="C36" s="0">
        <f>'Dataset'!E36</f>
      </c>
      <c r="D36" s="0">
        <f>'Dataset'!F36</f>
      </c>
    </row>
    <row r="37">
      <c r="A37" s="0">
        <f>'Dataset'!B37</f>
      </c>
      <c r="B37" s="0">
        <f>'Dataset'!D37</f>
      </c>
      <c r="C37" s="0">
        <f>'Dataset'!E37</f>
      </c>
      <c r="D37" s="0">
        <f>'Dataset'!F37</f>
      </c>
    </row>
    <row r="38">
      <c r="A38" s="0">
        <f>'Dataset'!B38</f>
      </c>
      <c r="B38" s="0">
        <f>'Dataset'!D38</f>
      </c>
      <c r="C38" s="0">
        <f>'Dataset'!E38</f>
      </c>
      <c r="D38" s="0">
        <f>'Dataset'!F38</f>
      </c>
    </row>
    <row r="39">
      <c r="A39" s="0">
        <f>'Dataset'!B39</f>
      </c>
      <c r="B39" s="0">
        <f>'Dataset'!D39</f>
      </c>
      <c r="C39" s="0">
        <f>'Dataset'!E39</f>
      </c>
      <c r="D39" s="0">
        <f>'Dataset'!F39</f>
      </c>
    </row>
    <row r="40">
      <c r="A40" s="0">
        <f>'Dataset'!B40</f>
      </c>
      <c r="B40" s="0">
        <f>'Dataset'!D40</f>
      </c>
      <c r="C40" s="0">
        <f>'Dataset'!E40</f>
      </c>
      <c r="D40" s="0">
        <f>'Dataset'!F40</f>
      </c>
    </row>
    <row r="41">
      <c r="A41" s="0">
        <f>'Dataset'!B41</f>
      </c>
      <c r="B41" s="0">
        <f>'Dataset'!D41</f>
      </c>
      <c r="C41" s="0">
        <f>'Dataset'!E41</f>
      </c>
      <c r="D41" s="0">
        <f>'Dataset'!F41</f>
      </c>
    </row>
    <row r="42">
      <c r="A42" s="0">
        <f>'Dataset'!B42</f>
      </c>
      <c r="B42" s="0">
        <f>'Dataset'!D42</f>
      </c>
      <c r="C42" s="0">
        <f>'Dataset'!E42</f>
      </c>
      <c r="D42" s="0">
        <f>'Dataset'!F42</f>
      </c>
    </row>
    <row r="43">
      <c r="A43" s="0">
        <f>'Dataset'!B43</f>
      </c>
      <c r="B43" s="0">
        <f>'Dataset'!D43</f>
      </c>
      <c r="C43" s="0">
        <f>'Dataset'!E43</f>
      </c>
      <c r="D43" s="0">
        <f>'Dataset'!F43</f>
      </c>
    </row>
    <row r="44">
      <c r="A44" s="0">
        <f>'Dataset'!B44</f>
      </c>
      <c r="B44" s="0">
        <f>'Dataset'!D44</f>
      </c>
      <c r="C44" s="0">
        <f>'Dataset'!E44</f>
      </c>
      <c r="D44" s="0">
        <f>'Dataset'!F44</f>
      </c>
    </row>
    <row r="45">
      <c r="A45" s="0">
        <f>'Dataset'!B45</f>
      </c>
      <c r="B45" s="0">
        <f>'Dataset'!D45</f>
      </c>
      <c r="C45" s="0">
        <f>'Dataset'!E45</f>
      </c>
      <c r="D45" s="0">
        <f>'Dataset'!F45</f>
      </c>
    </row>
    <row r="46">
      <c r="A46" s="0">
        <f>'Dataset'!B46</f>
      </c>
      <c r="B46" s="0">
        <f>'Dataset'!D46</f>
      </c>
      <c r="C46" s="0">
        <f>'Dataset'!E46</f>
      </c>
      <c r="D46" s="0">
        <f>'Dataset'!F46</f>
      </c>
    </row>
    <row r="47">
      <c r="A47" s="0">
        <f>'Dataset'!B47</f>
      </c>
      <c r="B47" s="0">
        <f>'Dataset'!D47</f>
      </c>
      <c r="C47" s="0">
        <f>'Dataset'!E47</f>
      </c>
      <c r="D47" s="0">
        <f>'Dataset'!F47</f>
      </c>
    </row>
    <row r="48">
      <c r="A48" s="0">
        <f>'Dataset'!B48</f>
      </c>
      <c r="B48" s="0">
        <f>'Dataset'!D48</f>
      </c>
      <c r="C48" s="0">
        <f>'Dataset'!E48</f>
      </c>
      <c r="D48" s="0">
        <f>'Dataset'!F48</f>
      </c>
    </row>
    <row r="49">
      <c r="A49" s="0">
        <f>'Dataset'!B49</f>
      </c>
      <c r="B49" s="0">
        <f>'Dataset'!D49</f>
      </c>
      <c r="C49" s="0">
        <f>'Dataset'!E49</f>
      </c>
      <c r="D49" s="0">
        <f>'Dataset'!F49</f>
      </c>
    </row>
    <row r="50">
      <c r="A50" s="0">
        <f>'Dataset'!B50</f>
      </c>
      <c r="B50" s="0">
        <f>'Dataset'!D50</f>
      </c>
      <c r="C50" s="0">
        <f>'Dataset'!E50</f>
      </c>
      <c r="D50" s="0">
        <f>'Dataset'!F50</f>
      </c>
    </row>
    <row r="51">
      <c r="A51" s="0">
        <f>'Dataset'!B51</f>
      </c>
      <c r="B51" s="0">
        <f>'Dataset'!D51</f>
      </c>
      <c r="C51" s="0">
        <f>'Dataset'!E51</f>
      </c>
      <c r="D51" s="0">
        <f>'Dataset'!F51</f>
      </c>
    </row>
    <row r="52">
      <c r="A52" s="0">
        <f>'Dataset'!B52</f>
      </c>
      <c r="B52" s="0">
        <f>'Dataset'!D52</f>
      </c>
      <c r="C52" s="0">
        <f>'Dataset'!E52</f>
      </c>
      <c r="D52" s="0">
        <f>'Dataset'!F52</f>
      </c>
    </row>
    <row r="53">
      <c r="A53" s="0">
        <f>'Dataset'!B53</f>
      </c>
      <c r="B53" s="0">
        <f>'Dataset'!D53</f>
      </c>
      <c r="C53" s="0">
        <f>'Dataset'!E53</f>
      </c>
      <c r="D53" s="0">
        <f>'Dataset'!F53</f>
      </c>
    </row>
    <row r="54">
      <c r="A54" s="0">
        <f>'Dataset'!B54</f>
      </c>
      <c r="B54" s="0">
        <f>'Dataset'!D54</f>
      </c>
      <c r="C54" s="0">
        <f>'Dataset'!E54</f>
      </c>
      <c r="D54" s="0">
        <f>'Dataset'!F54</f>
      </c>
    </row>
    <row r="55">
      <c r="A55" s="0">
        <f>'Dataset'!B55</f>
      </c>
      <c r="B55" s="0">
        <f>'Dataset'!D55</f>
      </c>
      <c r="C55" s="0">
        <f>'Dataset'!E55</f>
      </c>
      <c r="D55" s="0">
        <f>'Dataset'!F55</f>
      </c>
    </row>
    <row r="56">
      <c r="A56" s="0">
        <f>'Dataset'!B56</f>
      </c>
      <c r="B56" s="0">
        <f>'Dataset'!D56</f>
      </c>
      <c r="C56" s="0">
        <f>'Dataset'!E56</f>
      </c>
      <c r="D56" s="0">
        <f>'Dataset'!F56</f>
      </c>
    </row>
    <row r="57">
      <c r="A57" s="0">
        <f>'Dataset'!B57</f>
      </c>
      <c r="B57" s="0">
        <f>'Dataset'!D57</f>
      </c>
      <c r="C57" s="0">
        <f>'Dataset'!E57</f>
      </c>
      <c r="D57" s="0">
        <f>'Dataset'!F57</f>
      </c>
    </row>
    <row r="58">
      <c r="A58" s="0">
        <f>'Dataset'!B58</f>
      </c>
      <c r="B58" s="0">
        <f>'Dataset'!D58</f>
      </c>
      <c r="C58" s="0">
        <f>'Dataset'!E58</f>
      </c>
      <c r="D58" s="0">
        <f>'Dataset'!F58</f>
      </c>
    </row>
    <row r="59">
      <c r="A59" s="0">
        <f>'Dataset'!B59</f>
      </c>
      <c r="B59" s="0">
        <f>'Dataset'!D59</f>
      </c>
      <c r="C59" s="0">
        <f>'Dataset'!E59</f>
      </c>
      <c r="D59" s="0">
        <f>'Dataset'!F59</f>
      </c>
    </row>
    <row r="60">
      <c r="A60" s="0">
        <f>'Dataset'!B60</f>
      </c>
      <c r="B60" s="0">
        <f>'Dataset'!D60</f>
      </c>
      <c r="C60" s="0">
        <f>'Dataset'!E60</f>
      </c>
      <c r="D60" s="0">
        <f>'Dataset'!F60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60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I1" s="0" t="s">
        <v>43</v>
      </c>
      <c r="J1" s="0" t="s">
        <v>44</v>
      </c>
    </row>
    <row r="2">
      <c r="A2" s="0">
        <v>0</v>
      </c>
      <c r="B2" s="2">
        <f>'Dataset'!H2</f>
      </c>
      <c r="C2" s="2">
        <f ref="C2:C60" t="shared" si="1">J2</f>
      </c>
      <c r="D2" s="2">
        <f ref="D2:D60" t="shared" si="2">ABS(B2 - C2)</f>
      </c>
      <c r="E2" s="2">
        <f ref="E2:E60" t="shared" si="3">ABS(D2 / B2)</f>
      </c>
      <c r="F2" s="2">
        <f ref="F2:F60" t="shared" si="4">C2 - B2</f>
      </c>
      <c r="G2" s="2">
        <f ref="G2:G60" t="shared" si="5">POWER(F2, 2)</f>
      </c>
      <c r="I2" s="2">
        <f>=((0.884942032048178*Inputs!$B2+(((0.571302343994521-1.76094013000134*Inputs!$A2)+1.56528887647441*Inputs!$C2)+1.56528887647441*Inputs!$C2))*(0.457105753177045*Inputs!$D2/(0.61127526395947*Inputs!$C2/(1.76094013000134*Inputs!$A2))+(-20.8278389867381-0.61127526395947*Inputs!$C2/((0.55281799841002-1.76094013000134*Inputs!$A2))))*0.0178303901529087+0.766872450842149)</f>
      </c>
      <c r="J2" s="2">
        <f ref="J2:J60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(0.884942032048178*Inputs!$B3+(((0.571302343994521-1.76094013000134*Inputs!$A3)+1.56528887647441*Inputs!$C3)+1.56528887647441*Inputs!$C3))*(0.457105753177045*Inputs!$D3/(0.61127526395947*Inputs!$C3/(1.76094013000134*Inputs!$A3))+(-20.8278389867381-0.61127526395947*Inputs!$C3/((0.55281799841002-1.76094013000134*Inputs!$A3))))*0.0178303901529087+0.766872450842149)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(0.884942032048178*Inputs!$B4+(((0.571302343994521-1.76094013000134*Inputs!$A4)+1.56528887647441*Inputs!$C4)+1.56528887647441*Inputs!$C4))*(0.457105753177045*Inputs!$D4/(0.61127526395947*Inputs!$C4/(1.76094013000134*Inputs!$A4))+(-20.8278389867381-0.61127526395947*Inputs!$C4/((0.55281799841002-1.76094013000134*Inputs!$A4))))*0.0178303901529087+0.766872450842149)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(0.884942032048178*Inputs!$B5+(((0.571302343994521-1.76094013000134*Inputs!$A5)+1.56528887647441*Inputs!$C5)+1.56528887647441*Inputs!$C5))*(0.457105753177045*Inputs!$D5/(0.61127526395947*Inputs!$C5/(1.76094013000134*Inputs!$A5))+(-20.8278389867381-0.61127526395947*Inputs!$C5/((0.55281799841002-1.76094013000134*Inputs!$A5))))*0.0178303901529087+0.766872450842149)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(0.884942032048178*Inputs!$B6+(((0.571302343994521-1.76094013000134*Inputs!$A6)+1.56528887647441*Inputs!$C6)+1.56528887647441*Inputs!$C6))*(0.457105753177045*Inputs!$D6/(0.61127526395947*Inputs!$C6/(1.76094013000134*Inputs!$A6))+(-20.8278389867381-0.61127526395947*Inputs!$C6/((0.55281799841002-1.76094013000134*Inputs!$A6))))*0.0178303901529087+0.766872450842149)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(0.884942032048178*Inputs!$B7+(((0.571302343994521-1.76094013000134*Inputs!$A7)+1.56528887647441*Inputs!$C7)+1.56528887647441*Inputs!$C7))*(0.457105753177045*Inputs!$D7/(0.61127526395947*Inputs!$C7/(1.76094013000134*Inputs!$A7))+(-20.8278389867381-0.61127526395947*Inputs!$C7/((0.55281799841002-1.76094013000134*Inputs!$A7))))*0.0178303901529087+0.766872450842149)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(0.884942032048178*Inputs!$B8+(((0.571302343994521-1.76094013000134*Inputs!$A8)+1.56528887647441*Inputs!$C8)+1.56528887647441*Inputs!$C8))*(0.457105753177045*Inputs!$D8/(0.61127526395947*Inputs!$C8/(1.76094013000134*Inputs!$A8))+(-20.8278389867381-0.61127526395947*Inputs!$C8/((0.55281799841002-1.76094013000134*Inputs!$A8))))*0.0178303901529087+0.766872450842149)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(0.884942032048178*Inputs!$B9+(((0.571302343994521-1.76094013000134*Inputs!$A9)+1.56528887647441*Inputs!$C9)+1.56528887647441*Inputs!$C9))*(0.457105753177045*Inputs!$D9/(0.61127526395947*Inputs!$C9/(1.76094013000134*Inputs!$A9))+(-20.8278389867381-0.61127526395947*Inputs!$C9/((0.55281799841002-1.76094013000134*Inputs!$A9))))*0.0178303901529087+0.766872450842149)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(0.884942032048178*Inputs!$B10+(((0.571302343994521-1.76094013000134*Inputs!$A10)+1.56528887647441*Inputs!$C10)+1.56528887647441*Inputs!$C10))*(0.457105753177045*Inputs!$D10/(0.61127526395947*Inputs!$C10/(1.76094013000134*Inputs!$A10))+(-20.8278389867381-0.61127526395947*Inputs!$C10/((0.55281799841002-1.76094013000134*Inputs!$A10))))*0.0178303901529087+0.766872450842149)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(0.884942032048178*Inputs!$B11+(((0.571302343994521-1.76094013000134*Inputs!$A11)+1.56528887647441*Inputs!$C11)+1.56528887647441*Inputs!$C11))*(0.457105753177045*Inputs!$D11/(0.61127526395947*Inputs!$C11/(1.76094013000134*Inputs!$A11))+(-20.8278389867381-0.61127526395947*Inputs!$C11/((0.55281799841002-1.76094013000134*Inputs!$A11))))*0.0178303901529087+0.766872450842149)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(0.884942032048178*Inputs!$B12+(((0.571302343994521-1.76094013000134*Inputs!$A12)+1.56528887647441*Inputs!$C12)+1.56528887647441*Inputs!$C12))*(0.457105753177045*Inputs!$D12/(0.61127526395947*Inputs!$C12/(1.76094013000134*Inputs!$A12))+(-20.8278389867381-0.61127526395947*Inputs!$C12/((0.55281799841002-1.76094013000134*Inputs!$A12))))*0.0178303901529087+0.766872450842149)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(0.884942032048178*Inputs!$B13+(((0.571302343994521-1.76094013000134*Inputs!$A13)+1.56528887647441*Inputs!$C13)+1.56528887647441*Inputs!$C13))*(0.457105753177045*Inputs!$D13/(0.61127526395947*Inputs!$C13/(1.76094013000134*Inputs!$A13))+(-20.8278389867381-0.61127526395947*Inputs!$C13/((0.55281799841002-1.76094013000134*Inputs!$A13))))*0.0178303901529087+0.766872450842149)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(0.884942032048178*Inputs!$B14+(((0.571302343994521-1.76094013000134*Inputs!$A14)+1.56528887647441*Inputs!$C14)+1.56528887647441*Inputs!$C14))*(0.457105753177045*Inputs!$D14/(0.61127526395947*Inputs!$C14/(1.76094013000134*Inputs!$A14))+(-20.8278389867381-0.61127526395947*Inputs!$C14/((0.55281799841002-1.76094013000134*Inputs!$A14))))*0.0178303901529087+0.766872450842149)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(0.884942032048178*Inputs!$B15+(((0.571302343994521-1.76094013000134*Inputs!$A15)+1.56528887647441*Inputs!$C15)+1.56528887647441*Inputs!$C15))*(0.457105753177045*Inputs!$D15/(0.61127526395947*Inputs!$C15/(1.76094013000134*Inputs!$A15))+(-20.8278389867381-0.61127526395947*Inputs!$C15/((0.55281799841002-1.76094013000134*Inputs!$A15))))*0.0178303901529087+0.766872450842149)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(0.884942032048178*Inputs!$B16+(((0.571302343994521-1.76094013000134*Inputs!$A16)+1.56528887647441*Inputs!$C16)+1.56528887647441*Inputs!$C16))*(0.457105753177045*Inputs!$D16/(0.61127526395947*Inputs!$C16/(1.76094013000134*Inputs!$A16))+(-20.8278389867381-0.61127526395947*Inputs!$C16/((0.55281799841002-1.76094013000134*Inputs!$A16))))*0.0178303901529087+0.766872450842149)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(0.884942032048178*Inputs!$B17+(((0.571302343994521-1.76094013000134*Inputs!$A17)+1.56528887647441*Inputs!$C17)+1.56528887647441*Inputs!$C17))*(0.457105753177045*Inputs!$D17/(0.61127526395947*Inputs!$C17/(1.76094013000134*Inputs!$A17))+(-20.8278389867381-0.61127526395947*Inputs!$C17/((0.55281799841002-1.76094013000134*Inputs!$A17))))*0.0178303901529087+0.766872450842149)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(0.884942032048178*Inputs!$B18+(((0.571302343994521-1.76094013000134*Inputs!$A18)+1.56528887647441*Inputs!$C18)+1.56528887647441*Inputs!$C18))*(0.457105753177045*Inputs!$D18/(0.61127526395947*Inputs!$C18/(1.76094013000134*Inputs!$A18))+(-20.8278389867381-0.61127526395947*Inputs!$C18/((0.55281799841002-1.76094013000134*Inputs!$A18))))*0.0178303901529087+0.766872450842149)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(0.884942032048178*Inputs!$B19+(((0.571302343994521-1.76094013000134*Inputs!$A19)+1.56528887647441*Inputs!$C19)+1.56528887647441*Inputs!$C19))*(0.457105753177045*Inputs!$D19/(0.61127526395947*Inputs!$C19/(1.76094013000134*Inputs!$A19))+(-20.8278389867381-0.61127526395947*Inputs!$C19/((0.55281799841002-1.76094013000134*Inputs!$A19))))*0.0178303901529087+0.766872450842149)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(0.884942032048178*Inputs!$B20+(((0.571302343994521-1.76094013000134*Inputs!$A20)+1.56528887647441*Inputs!$C20)+1.56528887647441*Inputs!$C20))*(0.457105753177045*Inputs!$D20/(0.61127526395947*Inputs!$C20/(1.76094013000134*Inputs!$A20))+(-20.8278389867381-0.61127526395947*Inputs!$C20/((0.55281799841002-1.76094013000134*Inputs!$A20))))*0.0178303901529087+0.766872450842149)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(0.884942032048178*Inputs!$B21+(((0.571302343994521-1.76094013000134*Inputs!$A21)+1.56528887647441*Inputs!$C21)+1.56528887647441*Inputs!$C21))*(0.457105753177045*Inputs!$D21/(0.61127526395947*Inputs!$C21/(1.76094013000134*Inputs!$A21))+(-20.8278389867381-0.61127526395947*Inputs!$C21/((0.55281799841002-1.76094013000134*Inputs!$A21))))*0.0178303901529087+0.766872450842149)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(0.884942032048178*Inputs!$B22+(((0.571302343994521-1.76094013000134*Inputs!$A22)+1.56528887647441*Inputs!$C22)+1.56528887647441*Inputs!$C22))*(0.457105753177045*Inputs!$D22/(0.61127526395947*Inputs!$C22/(1.76094013000134*Inputs!$A22))+(-20.8278389867381-0.61127526395947*Inputs!$C22/((0.55281799841002-1.76094013000134*Inputs!$A22))))*0.0178303901529087+0.766872450842149)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(0.884942032048178*Inputs!$B23+(((0.571302343994521-1.76094013000134*Inputs!$A23)+1.56528887647441*Inputs!$C23)+1.56528887647441*Inputs!$C23))*(0.457105753177045*Inputs!$D23/(0.61127526395947*Inputs!$C23/(1.76094013000134*Inputs!$A23))+(-20.8278389867381-0.61127526395947*Inputs!$C23/((0.55281799841002-1.76094013000134*Inputs!$A23))))*0.0178303901529087+0.766872450842149)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(0.884942032048178*Inputs!$B24+(((0.571302343994521-1.76094013000134*Inputs!$A24)+1.56528887647441*Inputs!$C24)+1.56528887647441*Inputs!$C24))*(0.457105753177045*Inputs!$D24/(0.61127526395947*Inputs!$C24/(1.76094013000134*Inputs!$A24))+(-20.8278389867381-0.61127526395947*Inputs!$C24/((0.55281799841002-1.76094013000134*Inputs!$A24))))*0.0178303901529087+0.766872450842149)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(0.884942032048178*Inputs!$B25+(((0.571302343994521-1.76094013000134*Inputs!$A25)+1.56528887647441*Inputs!$C25)+1.56528887647441*Inputs!$C25))*(0.457105753177045*Inputs!$D25/(0.61127526395947*Inputs!$C25/(1.76094013000134*Inputs!$A25))+(-20.8278389867381-0.61127526395947*Inputs!$C25/((0.55281799841002-1.76094013000134*Inputs!$A25))))*0.0178303901529087+0.766872450842149)</f>
      </c>
      <c r="J25" s="2">
        <f t="shared" si="6"/>
      </c>
    </row>
    <row r="26">
      <c r="A26" s="0">
        <v>24</v>
      </c>
      <c r="B26" s="2">
        <f>'Dataset'!H26</f>
      </c>
      <c r="C26" s="2">
        <f t="shared" si="1"/>
      </c>
      <c r="D26" s="2">
        <f t="shared" si="2"/>
      </c>
      <c r="E26" s="2">
        <f t="shared" si="3"/>
      </c>
      <c r="F26" s="2">
        <f t="shared" si="4"/>
      </c>
      <c r="G26" s="2">
        <f t="shared" si="5"/>
      </c>
      <c r="I26" s="2">
        <f>=((0.884942032048178*Inputs!$B26+(((0.571302343994521-1.76094013000134*Inputs!$A26)+1.56528887647441*Inputs!$C26)+1.56528887647441*Inputs!$C26))*(0.457105753177045*Inputs!$D26/(0.61127526395947*Inputs!$C26/(1.76094013000134*Inputs!$A26))+(-20.8278389867381-0.61127526395947*Inputs!$C26/((0.55281799841002-1.76094013000134*Inputs!$A26))))*0.0178303901529087+0.766872450842149)</f>
      </c>
      <c r="J26" s="2">
        <f t="shared" si="6"/>
      </c>
    </row>
    <row r="27">
      <c r="A27" s="0">
        <v>25</v>
      </c>
      <c r="B27" s="2">
        <f>'Dataset'!H27</f>
      </c>
      <c r="C27" s="2">
        <f t="shared" si="1"/>
      </c>
      <c r="D27" s="2">
        <f t="shared" si="2"/>
      </c>
      <c r="E27" s="2">
        <f t="shared" si="3"/>
      </c>
      <c r="F27" s="2">
        <f t="shared" si="4"/>
      </c>
      <c r="G27" s="2">
        <f t="shared" si="5"/>
      </c>
      <c r="I27" s="2">
        <f>=((0.884942032048178*Inputs!$B27+(((0.571302343994521-1.76094013000134*Inputs!$A27)+1.56528887647441*Inputs!$C27)+1.56528887647441*Inputs!$C27))*(0.457105753177045*Inputs!$D27/(0.61127526395947*Inputs!$C27/(1.76094013000134*Inputs!$A27))+(-20.8278389867381-0.61127526395947*Inputs!$C27/((0.55281799841002-1.76094013000134*Inputs!$A27))))*0.0178303901529087+0.766872450842149)</f>
      </c>
      <c r="J27" s="2">
        <f t="shared" si="6"/>
      </c>
    </row>
    <row r="28">
      <c r="A28" s="0">
        <v>26</v>
      </c>
      <c r="B28" s="2">
        <f>'Dataset'!H28</f>
      </c>
      <c r="C28" s="2">
        <f t="shared" si="1"/>
      </c>
      <c r="D28" s="2">
        <f t="shared" si="2"/>
      </c>
      <c r="E28" s="2">
        <f t="shared" si="3"/>
      </c>
      <c r="F28" s="2">
        <f t="shared" si="4"/>
      </c>
      <c r="G28" s="2">
        <f t="shared" si="5"/>
      </c>
      <c r="I28" s="2">
        <f>=((0.884942032048178*Inputs!$B28+(((0.571302343994521-1.76094013000134*Inputs!$A28)+1.56528887647441*Inputs!$C28)+1.56528887647441*Inputs!$C28))*(0.457105753177045*Inputs!$D28/(0.61127526395947*Inputs!$C28/(1.76094013000134*Inputs!$A28))+(-20.8278389867381-0.61127526395947*Inputs!$C28/((0.55281799841002-1.76094013000134*Inputs!$A28))))*0.0178303901529087+0.766872450842149)</f>
      </c>
      <c r="J28" s="2">
        <f t="shared" si="6"/>
      </c>
    </row>
    <row r="29">
      <c r="A29" s="0">
        <v>27</v>
      </c>
      <c r="B29" s="2">
        <f>'Dataset'!H29</f>
      </c>
      <c r="C29" s="2">
        <f t="shared" si="1"/>
      </c>
      <c r="D29" s="2">
        <f t="shared" si="2"/>
      </c>
      <c r="E29" s="2">
        <f t="shared" si="3"/>
      </c>
      <c r="F29" s="2">
        <f t="shared" si="4"/>
      </c>
      <c r="G29" s="2">
        <f t="shared" si="5"/>
      </c>
      <c r="I29" s="2">
        <f>=((0.884942032048178*Inputs!$B29+(((0.571302343994521-1.76094013000134*Inputs!$A29)+1.56528887647441*Inputs!$C29)+1.56528887647441*Inputs!$C29))*(0.457105753177045*Inputs!$D29/(0.61127526395947*Inputs!$C29/(1.76094013000134*Inputs!$A29))+(-20.8278389867381-0.61127526395947*Inputs!$C29/((0.55281799841002-1.76094013000134*Inputs!$A29))))*0.0178303901529087+0.766872450842149)</f>
      </c>
      <c r="J29" s="2">
        <f t="shared" si="6"/>
      </c>
    </row>
    <row r="30">
      <c r="A30" s="0">
        <v>28</v>
      </c>
      <c r="B30" s="2">
        <f>'Dataset'!H30</f>
      </c>
      <c r="C30" s="2">
        <f t="shared" si="1"/>
      </c>
      <c r="D30" s="2">
        <f t="shared" si="2"/>
      </c>
      <c r="E30" s="2">
        <f t="shared" si="3"/>
      </c>
      <c r="F30" s="2">
        <f t="shared" si="4"/>
      </c>
      <c r="G30" s="2">
        <f t="shared" si="5"/>
      </c>
      <c r="I30" s="2">
        <f>=((0.884942032048178*Inputs!$B30+(((0.571302343994521-1.76094013000134*Inputs!$A30)+1.56528887647441*Inputs!$C30)+1.56528887647441*Inputs!$C30))*(0.457105753177045*Inputs!$D30/(0.61127526395947*Inputs!$C30/(1.76094013000134*Inputs!$A30))+(-20.8278389867381-0.61127526395947*Inputs!$C30/((0.55281799841002-1.76094013000134*Inputs!$A30))))*0.0178303901529087+0.766872450842149)</f>
      </c>
      <c r="J30" s="2">
        <f t="shared" si="6"/>
      </c>
    </row>
    <row r="31">
      <c r="A31" s="0">
        <v>29</v>
      </c>
      <c r="B31" s="2">
        <f>'Dataset'!H31</f>
      </c>
      <c r="C31" s="2">
        <f t="shared" si="1"/>
      </c>
      <c r="D31" s="2">
        <f t="shared" si="2"/>
      </c>
      <c r="E31" s="2">
        <f t="shared" si="3"/>
      </c>
      <c r="F31" s="2">
        <f t="shared" si="4"/>
      </c>
      <c r="G31" s="2">
        <f t="shared" si="5"/>
      </c>
      <c r="I31" s="2">
        <f>=((0.884942032048178*Inputs!$B31+(((0.571302343994521-1.76094013000134*Inputs!$A31)+1.56528887647441*Inputs!$C31)+1.56528887647441*Inputs!$C31))*(0.457105753177045*Inputs!$D31/(0.61127526395947*Inputs!$C31/(1.76094013000134*Inputs!$A31))+(-20.8278389867381-0.61127526395947*Inputs!$C31/((0.55281799841002-1.76094013000134*Inputs!$A31))))*0.0178303901529087+0.766872450842149)</f>
      </c>
      <c r="J31" s="2">
        <f t="shared" si="6"/>
      </c>
    </row>
    <row r="32">
      <c r="A32" s="0">
        <v>30</v>
      </c>
      <c r="B32" s="2">
        <f>'Dataset'!H32</f>
      </c>
      <c r="C32" s="2">
        <f t="shared" si="1"/>
      </c>
      <c r="D32" s="2">
        <f t="shared" si="2"/>
      </c>
      <c r="E32" s="2">
        <f t="shared" si="3"/>
      </c>
      <c r="F32" s="2">
        <f t="shared" si="4"/>
      </c>
      <c r="G32" s="2">
        <f t="shared" si="5"/>
      </c>
      <c r="I32" s="2">
        <f>=((0.884942032048178*Inputs!$B32+(((0.571302343994521-1.76094013000134*Inputs!$A32)+1.56528887647441*Inputs!$C32)+1.56528887647441*Inputs!$C32))*(0.457105753177045*Inputs!$D32/(0.61127526395947*Inputs!$C32/(1.76094013000134*Inputs!$A32))+(-20.8278389867381-0.61127526395947*Inputs!$C32/((0.55281799841002-1.76094013000134*Inputs!$A32))))*0.0178303901529087+0.766872450842149)</f>
      </c>
      <c r="J32" s="2">
        <f t="shared" si="6"/>
      </c>
    </row>
    <row r="33">
      <c r="A33" s="0">
        <v>31</v>
      </c>
      <c r="B33" s="2">
        <f>'Dataset'!H33</f>
      </c>
      <c r="C33" s="2">
        <f t="shared" si="1"/>
      </c>
      <c r="D33" s="2">
        <f t="shared" si="2"/>
      </c>
      <c r="E33" s="2">
        <f t="shared" si="3"/>
      </c>
      <c r="F33" s="2">
        <f t="shared" si="4"/>
      </c>
      <c r="G33" s="2">
        <f t="shared" si="5"/>
      </c>
      <c r="I33" s="2">
        <f>=((0.884942032048178*Inputs!$B33+(((0.571302343994521-1.76094013000134*Inputs!$A33)+1.56528887647441*Inputs!$C33)+1.56528887647441*Inputs!$C33))*(0.457105753177045*Inputs!$D33/(0.61127526395947*Inputs!$C33/(1.76094013000134*Inputs!$A33))+(-20.8278389867381-0.61127526395947*Inputs!$C33/((0.55281799841002-1.76094013000134*Inputs!$A33))))*0.0178303901529087+0.766872450842149)</f>
      </c>
      <c r="J33" s="2">
        <f t="shared" si="6"/>
      </c>
    </row>
    <row r="34">
      <c r="A34" s="0">
        <v>32</v>
      </c>
      <c r="B34" s="2">
        <f>'Dataset'!H34</f>
      </c>
      <c r="C34" s="2">
        <f t="shared" si="1"/>
      </c>
      <c r="D34" s="2">
        <f t="shared" si="2"/>
      </c>
      <c r="E34" s="2">
        <f t="shared" si="3"/>
      </c>
      <c r="F34" s="2">
        <f t="shared" si="4"/>
      </c>
      <c r="G34" s="2">
        <f t="shared" si="5"/>
      </c>
      <c r="I34" s="2">
        <f>=((0.884942032048178*Inputs!$B34+(((0.571302343994521-1.76094013000134*Inputs!$A34)+1.56528887647441*Inputs!$C34)+1.56528887647441*Inputs!$C34))*(0.457105753177045*Inputs!$D34/(0.61127526395947*Inputs!$C34/(1.76094013000134*Inputs!$A34))+(-20.8278389867381-0.61127526395947*Inputs!$C34/((0.55281799841002-1.76094013000134*Inputs!$A34))))*0.0178303901529087+0.766872450842149)</f>
      </c>
      <c r="J34" s="2">
        <f t="shared" si="6"/>
      </c>
    </row>
    <row r="35">
      <c r="A35" s="0">
        <v>33</v>
      </c>
      <c r="B35" s="2">
        <f>'Dataset'!H35</f>
      </c>
      <c r="C35" s="2">
        <f t="shared" si="1"/>
      </c>
      <c r="D35" s="2">
        <f t="shared" si="2"/>
      </c>
      <c r="E35" s="2">
        <f t="shared" si="3"/>
      </c>
      <c r="F35" s="2">
        <f t="shared" si="4"/>
      </c>
      <c r="G35" s="2">
        <f t="shared" si="5"/>
      </c>
      <c r="I35" s="2">
        <f>=((0.884942032048178*Inputs!$B35+(((0.571302343994521-1.76094013000134*Inputs!$A35)+1.56528887647441*Inputs!$C35)+1.56528887647441*Inputs!$C35))*(0.457105753177045*Inputs!$D35/(0.61127526395947*Inputs!$C35/(1.76094013000134*Inputs!$A35))+(-20.8278389867381-0.61127526395947*Inputs!$C35/((0.55281799841002-1.76094013000134*Inputs!$A35))))*0.0178303901529087+0.766872450842149)</f>
      </c>
      <c r="J35" s="2">
        <f t="shared" si="6"/>
      </c>
    </row>
    <row r="36">
      <c r="A36" s="0">
        <v>34</v>
      </c>
      <c r="B36" s="2">
        <f>'Dataset'!H36</f>
      </c>
      <c r="C36" s="2">
        <f t="shared" si="1"/>
      </c>
      <c r="D36" s="2">
        <f t="shared" si="2"/>
      </c>
      <c r="E36" s="2">
        <f t="shared" si="3"/>
      </c>
      <c r="F36" s="2">
        <f t="shared" si="4"/>
      </c>
      <c r="G36" s="2">
        <f t="shared" si="5"/>
      </c>
      <c r="I36" s="2">
        <f>=((0.884942032048178*Inputs!$B36+(((0.571302343994521-1.76094013000134*Inputs!$A36)+1.56528887647441*Inputs!$C36)+1.56528887647441*Inputs!$C36))*(0.457105753177045*Inputs!$D36/(0.61127526395947*Inputs!$C36/(1.76094013000134*Inputs!$A36))+(-20.8278389867381-0.61127526395947*Inputs!$C36/((0.55281799841002-1.76094013000134*Inputs!$A36))))*0.0178303901529087+0.766872450842149)</f>
      </c>
      <c r="J36" s="2">
        <f t="shared" si="6"/>
      </c>
    </row>
    <row r="37">
      <c r="A37" s="0">
        <v>35</v>
      </c>
      <c r="B37" s="2">
        <f>'Dataset'!H37</f>
      </c>
      <c r="C37" s="2">
        <f t="shared" si="1"/>
      </c>
      <c r="D37" s="2">
        <f t="shared" si="2"/>
      </c>
      <c r="E37" s="2">
        <f t="shared" si="3"/>
      </c>
      <c r="F37" s="2">
        <f t="shared" si="4"/>
      </c>
      <c r="G37" s="2">
        <f t="shared" si="5"/>
      </c>
      <c r="I37" s="2">
        <f>=((0.884942032048178*Inputs!$B37+(((0.571302343994521-1.76094013000134*Inputs!$A37)+1.56528887647441*Inputs!$C37)+1.56528887647441*Inputs!$C37))*(0.457105753177045*Inputs!$D37/(0.61127526395947*Inputs!$C37/(1.76094013000134*Inputs!$A37))+(-20.8278389867381-0.61127526395947*Inputs!$C37/((0.55281799841002-1.76094013000134*Inputs!$A37))))*0.0178303901529087+0.766872450842149)</f>
      </c>
      <c r="J37" s="2">
        <f t="shared" si="6"/>
      </c>
    </row>
    <row r="38">
      <c r="A38" s="0">
        <v>36</v>
      </c>
      <c r="B38" s="2">
        <f>'Dataset'!H38</f>
      </c>
      <c r="C38" s="2">
        <f t="shared" si="1"/>
      </c>
      <c r="D38" s="2">
        <f t="shared" si="2"/>
      </c>
      <c r="E38" s="2">
        <f t="shared" si="3"/>
      </c>
      <c r="F38" s="2">
        <f t="shared" si="4"/>
      </c>
      <c r="G38" s="2">
        <f t="shared" si="5"/>
      </c>
      <c r="I38" s="2">
        <f>=((0.884942032048178*Inputs!$B38+(((0.571302343994521-1.76094013000134*Inputs!$A38)+1.56528887647441*Inputs!$C38)+1.56528887647441*Inputs!$C38))*(0.457105753177045*Inputs!$D38/(0.61127526395947*Inputs!$C38/(1.76094013000134*Inputs!$A38))+(-20.8278389867381-0.61127526395947*Inputs!$C38/((0.55281799841002-1.76094013000134*Inputs!$A38))))*0.0178303901529087+0.766872450842149)</f>
      </c>
      <c r="J38" s="2">
        <f t="shared" si="6"/>
      </c>
    </row>
    <row r="39">
      <c r="A39" s="0">
        <v>37</v>
      </c>
      <c r="B39" s="2">
        <f>'Dataset'!H39</f>
      </c>
      <c r="C39" s="2">
        <f t="shared" si="1"/>
      </c>
      <c r="D39" s="2">
        <f t="shared" si="2"/>
      </c>
      <c r="E39" s="2">
        <f t="shared" si="3"/>
      </c>
      <c r="F39" s="2">
        <f t="shared" si="4"/>
      </c>
      <c r="G39" s="2">
        <f t="shared" si="5"/>
      </c>
      <c r="I39" s="2">
        <f>=((0.884942032048178*Inputs!$B39+(((0.571302343994521-1.76094013000134*Inputs!$A39)+1.56528887647441*Inputs!$C39)+1.56528887647441*Inputs!$C39))*(0.457105753177045*Inputs!$D39/(0.61127526395947*Inputs!$C39/(1.76094013000134*Inputs!$A39))+(-20.8278389867381-0.61127526395947*Inputs!$C39/((0.55281799841002-1.76094013000134*Inputs!$A39))))*0.0178303901529087+0.766872450842149)</f>
      </c>
      <c r="J39" s="2">
        <f t="shared" si="6"/>
      </c>
    </row>
    <row r="40">
      <c r="A40" s="0">
        <v>38</v>
      </c>
      <c r="B40" s="2">
        <f>'Dataset'!H40</f>
      </c>
      <c r="C40" s="2">
        <f t="shared" si="1"/>
      </c>
      <c r="D40" s="2">
        <f t="shared" si="2"/>
      </c>
      <c r="E40" s="2">
        <f t="shared" si="3"/>
      </c>
      <c r="F40" s="2">
        <f t="shared" si="4"/>
      </c>
      <c r="G40" s="2">
        <f t="shared" si="5"/>
      </c>
      <c r="I40" s="2">
        <f>=((0.884942032048178*Inputs!$B40+(((0.571302343994521-1.76094013000134*Inputs!$A40)+1.56528887647441*Inputs!$C40)+1.56528887647441*Inputs!$C40))*(0.457105753177045*Inputs!$D40/(0.61127526395947*Inputs!$C40/(1.76094013000134*Inputs!$A40))+(-20.8278389867381-0.61127526395947*Inputs!$C40/((0.55281799841002-1.76094013000134*Inputs!$A40))))*0.0178303901529087+0.766872450842149)</f>
      </c>
      <c r="J40" s="2">
        <f t="shared" si="6"/>
      </c>
    </row>
    <row r="41">
      <c r="A41" s="0">
        <v>39</v>
      </c>
      <c r="B41" s="2">
        <f>'Dataset'!H41</f>
      </c>
      <c r="C41" s="2">
        <f t="shared" si="1"/>
      </c>
      <c r="D41" s="2">
        <f t="shared" si="2"/>
      </c>
      <c r="E41" s="2">
        <f t="shared" si="3"/>
      </c>
      <c r="F41" s="2">
        <f t="shared" si="4"/>
      </c>
      <c r="G41" s="2">
        <f t="shared" si="5"/>
      </c>
      <c r="I41" s="2">
        <f>=((0.884942032048178*Inputs!$B41+(((0.571302343994521-1.76094013000134*Inputs!$A41)+1.56528887647441*Inputs!$C41)+1.56528887647441*Inputs!$C41))*(0.457105753177045*Inputs!$D41/(0.61127526395947*Inputs!$C41/(1.76094013000134*Inputs!$A41))+(-20.8278389867381-0.61127526395947*Inputs!$C41/((0.55281799841002-1.76094013000134*Inputs!$A41))))*0.0178303901529087+0.766872450842149)</f>
      </c>
      <c r="J41" s="2">
        <f t="shared" si="6"/>
      </c>
    </row>
    <row r="42">
      <c r="A42" s="0">
        <v>40</v>
      </c>
      <c r="B42" s="2">
        <f>'Dataset'!H42</f>
      </c>
      <c r="C42" s="2">
        <f t="shared" si="1"/>
      </c>
      <c r="D42" s="2">
        <f t="shared" si="2"/>
      </c>
      <c r="E42" s="2">
        <f t="shared" si="3"/>
      </c>
      <c r="F42" s="2">
        <f t="shared" si="4"/>
      </c>
      <c r="G42" s="2">
        <f t="shared" si="5"/>
      </c>
      <c r="I42" s="2">
        <f>=((0.884942032048178*Inputs!$B42+(((0.571302343994521-1.76094013000134*Inputs!$A42)+1.56528887647441*Inputs!$C42)+1.56528887647441*Inputs!$C42))*(0.457105753177045*Inputs!$D42/(0.61127526395947*Inputs!$C42/(1.76094013000134*Inputs!$A42))+(-20.8278389867381-0.61127526395947*Inputs!$C42/((0.55281799841002-1.76094013000134*Inputs!$A42))))*0.0178303901529087+0.766872450842149)</f>
      </c>
      <c r="J42" s="2">
        <f t="shared" si="6"/>
      </c>
    </row>
    <row r="43">
      <c r="A43" s="0">
        <v>41</v>
      </c>
      <c r="B43" s="2">
        <f>'Dataset'!H43</f>
      </c>
      <c r="C43" s="2">
        <f t="shared" si="1"/>
      </c>
      <c r="D43" s="2">
        <f t="shared" si="2"/>
      </c>
      <c r="E43" s="2">
        <f t="shared" si="3"/>
      </c>
      <c r="F43" s="2">
        <f t="shared" si="4"/>
      </c>
      <c r="G43" s="2">
        <f t="shared" si="5"/>
      </c>
      <c r="I43" s="2">
        <f>=((0.884942032048178*Inputs!$B43+(((0.571302343994521-1.76094013000134*Inputs!$A43)+1.56528887647441*Inputs!$C43)+1.56528887647441*Inputs!$C43))*(0.457105753177045*Inputs!$D43/(0.61127526395947*Inputs!$C43/(1.76094013000134*Inputs!$A43))+(-20.8278389867381-0.61127526395947*Inputs!$C43/((0.55281799841002-1.76094013000134*Inputs!$A43))))*0.0178303901529087+0.766872450842149)</f>
      </c>
      <c r="J43" s="2">
        <f t="shared" si="6"/>
      </c>
    </row>
    <row r="44">
      <c r="A44" s="0">
        <v>42</v>
      </c>
      <c r="B44" s="2">
        <f>'Dataset'!H44</f>
      </c>
      <c r="C44" s="2">
        <f t="shared" si="1"/>
      </c>
      <c r="D44" s="2">
        <f t="shared" si="2"/>
      </c>
      <c r="E44" s="2">
        <f t="shared" si="3"/>
      </c>
      <c r="F44" s="2">
        <f t="shared" si="4"/>
      </c>
      <c r="G44" s="2">
        <f t="shared" si="5"/>
      </c>
      <c r="I44" s="2">
        <f>=((0.884942032048178*Inputs!$B44+(((0.571302343994521-1.76094013000134*Inputs!$A44)+1.56528887647441*Inputs!$C44)+1.56528887647441*Inputs!$C44))*(0.457105753177045*Inputs!$D44/(0.61127526395947*Inputs!$C44/(1.76094013000134*Inputs!$A44))+(-20.8278389867381-0.61127526395947*Inputs!$C44/((0.55281799841002-1.76094013000134*Inputs!$A44))))*0.0178303901529087+0.766872450842149)</f>
      </c>
      <c r="J44" s="2">
        <f t="shared" si="6"/>
      </c>
    </row>
    <row r="45">
      <c r="A45" s="0">
        <v>43</v>
      </c>
      <c r="B45" s="2">
        <f>'Dataset'!H45</f>
      </c>
      <c r="C45" s="2">
        <f t="shared" si="1"/>
      </c>
      <c r="D45" s="2">
        <f t="shared" si="2"/>
      </c>
      <c r="E45" s="2">
        <f t="shared" si="3"/>
      </c>
      <c r="F45" s="2">
        <f t="shared" si="4"/>
      </c>
      <c r="G45" s="2">
        <f t="shared" si="5"/>
      </c>
      <c r="I45" s="2">
        <f>=((0.884942032048178*Inputs!$B45+(((0.571302343994521-1.76094013000134*Inputs!$A45)+1.56528887647441*Inputs!$C45)+1.56528887647441*Inputs!$C45))*(0.457105753177045*Inputs!$D45/(0.61127526395947*Inputs!$C45/(1.76094013000134*Inputs!$A45))+(-20.8278389867381-0.61127526395947*Inputs!$C45/((0.55281799841002-1.76094013000134*Inputs!$A45))))*0.0178303901529087+0.766872450842149)</f>
      </c>
      <c r="J45" s="2">
        <f t="shared" si="6"/>
      </c>
    </row>
    <row r="46">
      <c r="A46" s="0">
        <v>44</v>
      </c>
      <c r="B46" s="2">
        <f>'Dataset'!H46</f>
      </c>
      <c r="C46" s="2">
        <f t="shared" si="1"/>
      </c>
      <c r="D46" s="2">
        <f t="shared" si="2"/>
      </c>
      <c r="E46" s="2">
        <f t="shared" si="3"/>
      </c>
      <c r="F46" s="2">
        <f t="shared" si="4"/>
      </c>
      <c r="G46" s="2">
        <f t="shared" si="5"/>
      </c>
      <c r="I46" s="2">
        <f>=((0.884942032048178*Inputs!$B46+(((0.571302343994521-1.76094013000134*Inputs!$A46)+1.56528887647441*Inputs!$C46)+1.56528887647441*Inputs!$C46))*(0.457105753177045*Inputs!$D46/(0.61127526395947*Inputs!$C46/(1.76094013000134*Inputs!$A46))+(-20.8278389867381-0.61127526395947*Inputs!$C46/((0.55281799841002-1.76094013000134*Inputs!$A46))))*0.0178303901529087+0.766872450842149)</f>
      </c>
      <c r="J46" s="2">
        <f t="shared" si="6"/>
      </c>
    </row>
    <row r="47">
      <c r="A47" s="0">
        <v>45</v>
      </c>
      <c r="B47" s="2">
        <f>'Dataset'!H47</f>
      </c>
      <c r="C47" s="2">
        <f t="shared" si="1"/>
      </c>
      <c r="D47" s="2">
        <f t="shared" si="2"/>
      </c>
      <c r="E47" s="2">
        <f t="shared" si="3"/>
      </c>
      <c r="F47" s="2">
        <f t="shared" si="4"/>
      </c>
      <c r="G47" s="2">
        <f t="shared" si="5"/>
      </c>
      <c r="I47" s="2">
        <f>=((0.884942032048178*Inputs!$B47+(((0.571302343994521-1.76094013000134*Inputs!$A47)+1.56528887647441*Inputs!$C47)+1.56528887647441*Inputs!$C47))*(0.457105753177045*Inputs!$D47/(0.61127526395947*Inputs!$C47/(1.76094013000134*Inputs!$A47))+(-20.8278389867381-0.61127526395947*Inputs!$C47/((0.55281799841002-1.76094013000134*Inputs!$A47))))*0.0178303901529087+0.766872450842149)</f>
      </c>
      <c r="J47" s="2">
        <f t="shared" si="6"/>
      </c>
    </row>
    <row r="48">
      <c r="A48" s="0">
        <v>46</v>
      </c>
      <c r="B48" s="2">
        <f>'Dataset'!H48</f>
      </c>
      <c r="C48" s="2">
        <f t="shared" si="1"/>
      </c>
      <c r="D48" s="2">
        <f t="shared" si="2"/>
      </c>
      <c r="E48" s="2">
        <f t="shared" si="3"/>
      </c>
      <c r="F48" s="2">
        <f t="shared" si="4"/>
      </c>
      <c r="G48" s="2">
        <f t="shared" si="5"/>
      </c>
      <c r="I48" s="2">
        <f>=((0.884942032048178*Inputs!$B48+(((0.571302343994521-1.76094013000134*Inputs!$A48)+1.56528887647441*Inputs!$C48)+1.56528887647441*Inputs!$C48))*(0.457105753177045*Inputs!$D48/(0.61127526395947*Inputs!$C48/(1.76094013000134*Inputs!$A48))+(-20.8278389867381-0.61127526395947*Inputs!$C48/((0.55281799841002-1.76094013000134*Inputs!$A48))))*0.0178303901529087+0.766872450842149)</f>
      </c>
      <c r="J48" s="2">
        <f t="shared" si="6"/>
      </c>
    </row>
    <row r="49">
      <c r="A49" s="0">
        <v>47</v>
      </c>
      <c r="B49" s="2">
        <f>'Dataset'!H49</f>
      </c>
      <c r="C49" s="2">
        <f t="shared" si="1"/>
      </c>
      <c r="D49" s="2">
        <f t="shared" si="2"/>
      </c>
      <c r="E49" s="2">
        <f t="shared" si="3"/>
      </c>
      <c r="F49" s="2">
        <f t="shared" si="4"/>
      </c>
      <c r="G49" s="2">
        <f t="shared" si="5"/>
      </c>
      <c r="I49" s="2">
        <f>=((0.884942032048178*Inputs!$B49+(((0.571302343994521-1.76094013000134*Inputs!$A49)+1.56528887647441*Inputs!$C49)+1.56528887647441*Inputs!$C49))*(0.457105753177045*Inputs!$D49/(0.61127526395947*Inputs!$C49/(1.76094013000134*Inputs!$A49))+(-20.8278389867381-0.61127526395947*Inputs!$C49/((0.55281799841002-1.76094013000134*Inputs!$A49))))*0.0178303901529087+0.766872450842149)</f>
      </c>
      <c r="J49" s="2">
        <f t="shared" si="6"/>
      </c>
    </row>
    <row r="50">
      <c r="A50" s="0">
        <v>48</v>
      </c>
      <c r="B50" s="2">
        <f>'Dataset'!H50</f>
      </c>
      <c r="C50" s="2">
        <f t="shared" si="1"/>
      </c>
      <c r="D50" s="2">
        <f t="shared" si="2"/>
      </c>
      <c r="E50" s="2">
        <f t="shared" si="3"/>
      </c>
      <c r="F50" s="2">
        <f t="shared" si="4"/>
      </c>
      <c r="G50" s="2">
        <f t="shared" si="5"/>
      </c>
      <c r="I50" s="2">
        <f>=((0.884942032048178*Inputs!$B50+(((0.571302343994521-1.76094013000134*Inputs!$A50)+1.56528887647441*Inputs!$C50)+1.56528887647441*Inputs!$C50))*(0.457105753177045*Inputs!$D50/(0.61127526395947*Inputs!$C50/(1.76094013000134*Inputs!$A50))+(-20.8278389867381-0.61127526395947*Inputs!$C50/((0.55281799841002-1.76094013000134*Inputs!$A50))))*0.0178303901529087+0.766872450842149)</f>
      </c>
      <c r="J50" s="2">
        <f t="shared" si="6"/>
      </c>
    </row>
    <row r="51">
      <c r="A51" s="0">
        <v>49</v>
      </c>
      <c r="B51" s="2">
        <f>'Dataset'!H51</f>
      </c>
      <c r="C51" s="2">
        <f t="shared" si="1"/>
      </c>
      <c r="D51" s="2">
        <f t="shared" si="2"/>
      </c>
      <c r="E51" s="2">
        <f t="shared" si="3"/>
      </c>
      <c r="F51" s="2">
        <f t="shared" si="4"/>
      </c>
      <c r="G51" s="2">
        <f t="shared" si="5"/>
      </c>
      <c r="I51" s="2">
        <f>=((0.884942032048178*Inputs!$B51+(((0.571302343994521-1.76094013000134*Inputs!$A51)+1.56528887647441*Inputs!$C51)+1.56528887647441*Inputs!$C51))*(0.457105753177045*Inputs!$D51/(0.61127526395947*Inputs!$C51/(1.76094013000134*Inputs!$A51))+(-20.8278389867381-0.61127526395947*Inputs!$C51/((0.55281799841002-1.76094013000134*Inputs!$A51))))*0.0178303901529087+0.766872450842149)</f>
      </c>
      <c r="J51" s="2">
        <f t="shared" si="6"/>
      </c>
    </row>
    <row r="52">
      <c r="A52" s="0">
        <v>50</v>
      </c>
      <c r="B52" s="2">
        <f>'Dataset'!H52</f>
      </c>
      <c r="C52" s="2">
        <f t="shared" si="1"/>
      </c>
      <c r="D52" s="2">
        <f t="shared" si="2"/>
      </c>
      <c r="E52" s="2">
        <f t="shared" si="3"/>
      </c>
      <c r="F52" s="2">
        <f t="shared" si="4"/>
      </c>
      <c r="G52" s="2">
        <f t="shared" si="5"/>
      </c>
      <c r="I52" s="2">
        <f>=((0.884942032048178*Inputs!$B52+(((0.571302343994521-1.76094013000134*Inputs!$A52)+1.56528887647441*Inputs!$C52)+1.56528887647441*Inputs!$C52))*(0.457105753177045*Inputs!$D52/(0.61127526395947*Inputs!$C52/(1.76094013000134*Inputs!$A52))+(-20.8278389867381-0.61127526395947*Inputs!$C52/((0.55281799841002-1.76094013000134*Inputs!$A52))))*0.0178303901529087+0.766872450842149)</f>
      </c>
      <c r="J52" s="2">
        <f t="shared" si="6"/>
      </c>
    </row>
    <row r="53">
      <c r="A53" s="0">
        <v>51</v>
      </c>
      <c r="B53" s="2">
        <f>'Dataset'!H53</f>
      </c>
      <c r="C53" s="2">
        <f t="shared" si="1"/>
      </c>
      <c r="D53" s="2">
        <f t="shared" si="2"/>
      </c>
      <c r="E53" s="2">
        <f t="shared" si="3"/>
      </c>
      <c r="F53" s="2">
        <f t="shared" si="4"/>
      </c>
      <c r="G53" s="2">
        <f t="shared" si="5"/>
      </c>
      <c r="I53" s="2">
        <f>=((0.884942032048178*Inputs!$B53+(((0.571302343994521-1.76094013000134*Inputs!$A53)+1.56528887647441*Inputs!$C53)+1.56528887647441*Inputs!$C53))*(0.457105753177045*Inputs!$D53/(0.61127526395947*Inputs!$C53/(1.76094013000134*Inputs!$A53))+(-20.8278389867381-0.61127526395947*Inputs!$C53/((0.55281799841002-1.76094013000134*Inputs!$A53))))*0.0178303901529087+0.766872450842149)</f>
      </c>
      <c r="J53" s="2">
        <f t="shared" si="6"/>
      </c>
    </row>
    <row r="54">
      <c r="A54" s="0">
        <v>52</v>
      </c>
      <c r="B54" s="2">
        <f>'Dataset'!H54</f>
      </c>
      <c r="C54" s="2">
        <f t="shared" si="1"/>
      </c>
      <c r="D54" s="2">
        <f t="shared" si="2"/>
      </c>
      <c r="E54" s="2">
        <f t="shared" si="3"/>
      </c>
      <c r="F54" s="2">
        <f t="shared" si="4"/>
      </c>
      <c r="G54" s="2">
        <f t="shared" si="5"/>
      </c>
      <c r="I54" s="2">
        <f>=((0.884942032048178*Inputs!$B54+(((0.571302343994521-1.76094013000134*Inputs!$A54)+1.56528887647441*Inputs!$C54)+1.56528887647441*Inputs!$C54))*(0.457105753177045*Inputs!$D54/(0.61127526395947*Inputs!$C54/(1.76094013000134*Inputs!$A54))+(-20.8278389867381-0.61127526395947*Inputs!$C54/((0.55281799841002-1.76094013000134*Inputs!$A54))))*0.0178303901529087+0.766872450842149)</f>
      </c>
      <c r="J54" s="2">
        <f t="shared" si="6"/>
      </c>
    </row>
    <row r="55">
      <c r="A55" s="0">
        <v>53</v>
      </c>
      <c r="B55" s="2">
        <f>'Dataset'!H55</f>
      </c>
      <c r="C55" s="2">
        <f t="shared" si="1"/>
      </c>
      <c r="D55" s="2">
        <f t="shared" si="2"/>
      </c>
      <c r="E55" s="2">
        <f t="shared" si="3"/>
      </c>
      <c r="F55" s="2">
        <f t="shared" si="4"/>
      </c>
      <c r="G55" s="2">
        <f t="shared" si="5"/>
      </c>
      <c r="I55" s="2">
        <f>=((0.884942032048178*Inputs!$B55+(((0.571302343994521-1.76094013000134*Inputs!$A55)+1.56528887647441*Inputs!$C55)+1.56528887647441*Inputs!$C55))*(0.457105753177045*Inputs!$D55/(0.61127526395947*Inputs!$C55/(1.76094013000134*Inputs!$A55))+(-20.8278389867381-0.61127526395947*Inputs!$C55/((0.55281799841002-1.76094013000134*Inputs!$A55))))*0.0178303901529087+0.766872450842149)</f>
      </c>
      <c r="J55" s="2">
        <f t="shared" si="6"/>
      </c>
    </row>
    <row r="56">
      <c r="A56" s="0">
        <v>54</v>
      </c>
      <c r="B56" s="2">
        <f>'Dataset'!H56</f>
      </c>
      <c r="C56" s="2">
        <f t="shared" si="1"/>
      </c>
      <c r="D56" s="2">
        <f t="shared" si="2"/>
      </c>
      <c r="E56" s="2">
        <f t="shared" si="3"/>
      </c>
      <c r="F56" s="2">
        <f t="shared" si="4"/>
      </c>
      <c r="G56" s="2">
        <f t="shared" si="5"/>
      </c>
      <c r="I56" s="2">
        <f>=((0.884942032048178*Inputs!$B56+(((0.571302343994521-1.76094013000134*Inputs!$A56)+1.56528887647441*Inputs!$C56)+1.56528887647441*Inputs!$C56))*(0.457105753177045*Inputs!$D56/(0.61127526395947*Inputs!$C56/(1.76094013000134*Inputs!$A56))+(-20.8278389867381-0.61127526395947*Inputs!$C56/((0.55281799841002-1.76094013000134*Inputs!$A56))))*0.0178303901529087+0.766872450842149)</f>
      </c>
      <c r="J56" s="2">
        <f t="shared" si="6"/>
      </c>
    </row>
    <row r="57">
      <c r="A57" s="0">
        <v>55</v>
      </c>
      <c r="B57" s="2">
        <f>'Dataset'!H57</f>
      </c>
      <c r="C57" s="2">
        <f t="shared" si="1"/>
      </c>
      <c r="D57" s="2">
        <f t="shared" si="2"/>
      </c>
      <c r="E57" s="2">
        <f t="shared" si="3"/>
      </c>
      <c r="F57" s="2">
        <f t="shared" si="4"/>
      </c>
      <c r="G57" s="2">
        <f t="shared" si="5"/>
      </c>
      <c r="I57" s="2">
        <f>=((0.884942032048178*Inputs!$B57+(((0.571302343994521-1.76094013000134*Inputs!$A57)+1.56528887647441*Inputs!$C57)+1.56528887647441*Inputs!$C57))*(0.457105753177045*Inputs!$D57/(0.61127526395947*Inputs!$C57/(1.76094013000134*Inputs!$A57))+(-20.8278389867381-0.61127526395947*Inputs!$C57/((0.55281799841002-1.76094013000134*Inputs!$A57))))*0.0178303901529087+0.766872450842149)</f>
      </c>
      <c r="J57" s="2">
        <f t="shared" si="6"/>
      </c>
    </row>
    <row r="58">
      <c r="A58" s="0">
        <v>56</v>
      </c>
      <c r="B58" s="2">
        <f>'Dataset'!H58</f>
      </c>
      <c r="C58" s="2">
        <f t="shared" si="1"/>
      </c>
      <c r="D58" s="2">
        <f t="shared" si="2"/>
      </c>
      <c r="E58" s="2">
        <f t="shared" si="3"/>
      </c>
      <c r="F58" s="2">
        <f t="shared" si="4"/>
      </c>
      <c r="G58" s="2">
        <f t="shared" si="5"/>
      </c>
      <c r="I58" s="2">
        <f>=((0.884942032048178*Inputs!$B58+(((0.571302343994521-1.76094013000134*Inputs!$A58)+1.56528887647441*Inputs!$C58)+1.56528887647441*Inputs!$C58))*(0.457105753177045*Inputs!$D58/(0.61127526395947*Inputs!$C58/(1.76094013000134*Inputs!$A58))+(-20.8278389867381-0.61127526395947*Inputs!$C58/((0.55281799841002-1.76094013000134*Inputs!$A58))))*0.0178303901529087+0.766872450842149)</f>
      </c>
      <c r="J58" s="2">
        <f t="shared" si="6"/>
      </c>
    </row>
    <row r="59">
      <c r="A59" s="0">
        <v>57</v>
      </c>
      <c r="B59" s="2">
        <f>'Dataset'!H59</f>
      </c>
      <c r="C59" s="2">
        <f t="shared" si="1"/>
      </c>
      <c r="D59" s="2">
        <f t="shared" si="2"/>
      </c>
      <c r="E59" s="2">
        <f t="shared" si="3"/>
      </c>
      <c r="F59" s="2">
        <f t="shared" si="4"/>
      </c>
      <c r="G59" s="2">
        <f t="shared" si="5"/>
      </c>
      <c r="I59" s="2">
        <f>=((0.884942032048178*Inputs!$B59+(((0.571302343994521-1.76094013000134*Inputs!$A59)+1.56528887647441*Inputs!$C59)+1.56528887647441*Inputs!$C59))*(0.457105753177045*Inputs!$D59/(0.61127526395947*Inputs!$C59/(1.76094013000134*Inputs!$A59))+(-20.8278389867381-0.61127526395947*Inputs!$C59/((0.55281799841002-1.76094013000134*Inputs!$A59))))*0.0178303901529087+0.766872450842149)</f>
      </c>
      <c r="J59" s="2">
        <f t="shared" si="6"/>
      </c>
    </row>
    <row r="60">
      <c r="A60" s="0">
        <v>58</v>
      </c>
      <c r="B60" s="2">
        <f>'Dataset'!H60</f>
      </c>
      <c r="C60" s="2">
        <f t="shared" si="1"/>
      </c>
      <c r="D60" s="2">
        <f t="shared" si="2"/>
      </c>
      <c r="E60" s="2">
        <f t="shared" si="3"/>
      </c>
      <c r="F60" s="2">
        <f t="shared" si="4"/>
      </c>
      <c r="G60" s="2">
        <f t="shared" si="5"/>
      </c>
      <c r="I60" s="2">
        <f>=((0.884942032048178*Inputs!$B60+(((0.571302343994521-1.76094013000134*Inputs!$A60)+1.56528887647441*Inputs!$C60)+1.56528887647441*Inputs!$C60))*(0.457105753177045*Inputs!$D60/(0.61127526395947*Inputs!$C60/(1.76094013000134*Inputs!$A60))+(-20.8278389867381-0.61127526395947*Inputs!$C60/((0.55281799841002-1.76094013000134*Inputs!$A60))))*0.0178303901529087+0.766872450842149)</f>
      </c>
      <c r="J60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