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EEE3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<sst xmlns="http://schemas.openxmlformats.org/spreadsheetml/2006/main" count="45" uniqueCount="45">
  <si>
    <t>Model</t>
  </si>
  <si>
    <t>SymbolicRegressionSolution</t>
  </si>
  <si>
    <t>=(((-8.18496144729152/(LN(0.727899265744582*$C1))+-0.781306118471535*$C1/(LN(2.0385162802852*$C1)))/((-0.742344207950018*$D1+1.19406320788749*$C1))+(-1.43976057231078/(LN(1.94744215211528*$A1))+-1.36968539753994/(LN(1.98923816157163*$B1))))*-0.00113795518566353+0.756728181171883)</t>
  </si>
  <si>
    <t>Model Depth</t>
  </si>
  <si>
    <t/>
  </si>
  <si>
    <t>Model Length</t>
  </si>
  <si>
    <t>x1 = A</t>
  </si>
  <si>
    <t>x2 = B</t>
  </si>
  <si>
    <t>Estimation Limits Lower</t>
  </si>
  <si>
    <t>x6 = C</t>
  </si>
  <si>
    <t>Estimation Limits Upper</t>
  </si>
  <si>
    <t>x7 = D</t>
  </si>
  <si>
    <t>Trainings Partition Start</t>
  </si>
  <si>
    <t>Trainings Partition End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</si>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</sst>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EEE3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16</xdr:col>
      <xdr:colOff>0</xdr:colOff>
      <xdr:row>18</xdr:row>
      <xdr:rowOff>66675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8.3525123596191" customWidth="1"/>
    <col min="2" max="2" width="26.0685729980469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10</v>
      </c>
      <c r="D2" s="0" t="s">
        <v>4</v>
      </c>
    </row>
    <row r="3">
      <c r="A3" s="0" t="s">
        <v>5</v>
      </c>
      <c r="B3" s="0">
        <v>29</v>
      </c>
      <c r="D3" s="0" t="s">
        <v>6</v>
      </c>
    </row>
    <row r="4">
      <c r="D4" s="0" t="s">
        <v>7</v>
      </c>
    </row>
    <row r="5">
      <c r="A5" s="0" t="s">
        <v>8</v>
      </c>
      <c r="B5" s="1">
        <v>-7.82359786421207</v>
      </c>
      <c r="D5" s="0" t="s">
        <v>9</v>
      </c>
    </row>
    <row r="6">
      <c r="A6" s="0" t="s">
        <v>10</v>
      </c>
      <c r="B6" s="1">
        <v>9.30424837526049</v>
      </c>
      <c r="D6" s="0" t="s">
        <v>11</v>
      </c>
    </row>
    <row r="8">
      <c r="A8" s="0" t="s">
        <v>12</v>
      </c>
      <c r="B8" s="0">
        <v>0</v>
      </c>
    </row>
    <row r="9">
      <c r="A9" s="0" t="s">
        <v>13</v>
      </c>
      <c r="B9" s="0">
        <v>82</v>
      </c>
    </row>
    <row r="10">
      <c r="A10" s="0" t="s">
        <v>14</v>
      </c>
      <c r="B10" s="0">
        <v>82</v>
      </c>
    </row>
    <row r="11">
      <c r="A11" s="0" t="s">
        <v>15</v>
      </c>
      <c r="B11" s="0">
        <v>82</v>
      </c>
    </row>
    <row r="13">
      <c r="A13" s="0" t="s">
        <v>16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17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18</v>
      </c>
      <c r="B15" s="1">
        <f>AVERAGE(INDIRECT("'Estimated Values'!G"&amp;TrainingStart+2&amp;":G"&amp;TrainingEnd+1))</f>
      </c>
    </row>
    <row r="16">
      <c r="A16" s="0" t="s">
        <v>19</v>
      </c>
      <c r="B16" s="1">
        <f>AVERAGE(INDIRECT("'Estimated Values'!G"&amp;TestStart+2&amp;":G"&amp;TestEnd+1))</f>
      </c>
    </row>
    <row r="17">
      <c r="A17" s="0" t="s">
        <v>20</v>
      </c>
      <c r="B17" s="1">
        <f>AVERAGE(INDIRECT("'Estimated Values'!D"&amp;TrainingStart+2&amp;":D"&amp;TrainingEnd+1))</f>
      </c>
    </row>
    <row r="18">
      <c r="A18" s="0" t="s">
        <v>21</v>
      </c>
      <c r="B18" s="1">
        <f>AVERAGE(INDIRECT("'Estimated Values'!D"&amp;TestStart+2&amp;":D"&amp;TestEnd+1))</f>
      </c>
    </row>
    <row r="19">
      <c r="A19" s="0" t="s">
        <v>22</v>
      </c>
      <c r="B19" s="1">
        <f>AVERAGE(INDIRECT("'Estimated Values'!F"&amp;TrainingStart+2&amp;":F"&amp;TrainingEnd+1))</f>
      </c>
    </row>
    <row r="20">
      <c r="A20" s="0" t="s">
        <v>23</v>
      </c>
      <c r="B20" s="1">
        <f>AVERAGE(INDIRECT("'Estimated Values'!F"&amp;TestStart+2&amp;":F"&amp;TestEnd+1))</f>
      </c>
    </row>
    <row r="21">
      <c r="A21" s="0" t="s">
        <v>24</v>
      </c>
      <c r="B21" s="3">
        <f>AVERAGE(INDIRECT("'Estimated Values'!E"&amp;TrainingStart+2&amp;":E"&amp;TrainingEnd+1))</f>
      </c>
    </row>
    <row r="22">
      <c r="A22" s="0" t="s">
        <v>25</v>
      </c>
      <c r="B22" s="3">
        <f>AVERAGE(INDIRECT("'Estimated Values'!E"&amp;TestStart+2&amp;":E"&amp;TestEnd+1))</f>
      </c>
    </row>
    <row r="23">
      <c r="A23" s="0" t="s">
        <v>26</v>
      </c>
      <c r="B23" s="1">
        <f>TrainingMSE / VAR(INDIRECT("'Estimated Values'!B"&amp;TrainingStart+2&amp;":B"&amp;TrainingEnd+1))</f>
      </c>
    </row>
    <row r="24">
      <c r="A24" s="0" t="s">
        <v>27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3"/>
  <sheetViews>
    <sheetView workbookViewId="0"/>
  </sheetViews>
  <sheetFormatPr defaultRowHeight="15"/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>
        <v>0.319910923335509</v>
      </c>
      <c r="B2" s="0">
        <v>0.485714285714286</v>
      </c>
      <c r="C2" s="0">
        <v>0.0926910299003322</v>
      </c>
      <c r="D2" s="0">
        <v>0.204318936877076</v>
      </c>
      <c r="E2" s="0">
        <v>0.111627906976744</v>
      </c>
      <c r="F2" s="0">
        <v>0.465116279069767</v>
      </c>
      <c r="G2" s="0">
        <v>0.867647058823529</v>
      </c>
      <c r="H2" s="0">
        <v>0.977449108838615</v>
      </c>
    </row>
    <row r="3">
      <c r="A3" s="0">
        <v>0.319090064269206</v>
      </c>
      <c r="B3" s="0">
        <v>0.244444444444444</v>
      </c>
      <c r="C3" s="0">
        <v>0.0329214858090238</v>
      </c>
      <c r="D3" s="0">
        <v>0.243450571718049</v>
      </c>
      <c r="E3" s="0">
        <v>0.210529085909025</v>
      </c>
      <c r="F3" s="0">
        <v>0.592113054119133</v>
      </c>
      <c r="G3" s="0">
        <v>0.681818181818182</v>
      </c>
      <c r="H3" s="0">
        <v>0.706887973261482</v>
      </c>
    </row>
    <row r="4">
      <c r="A4" s="0">
        <v>0.319090064269206</v>
      </c>
      <c r="B4" s="0">
        <v>0.244444444444444</v>
      </c>
      <c r="C4" s="0">
        <v>0.0329214858090238</v>
      </c>
      <c r="D4" s="0">
        <v>0.243450571718049</v>
      </c>
      <c r="E4" s="0">
        <v>0.210529085909025</v>
      </c>
      <c r="F4" s="0">
        <v>0.592113054119133</v>
      </c>
      <c r="G4" s="0">
        <v>0.681818181818182</v>
      </c>
      <c r="H4" s="0">
        <v>0.616838149651466</v>
      </c>
    </row>
    <row r="5">
      <c r="A5" s="0">
        <v>0.319090064269206</v>
      </c>
      <c r="B5" s="0">
        <v>0.244444444444444</v>
      </c>
      <c r="C5" s="0">
        <v>0.0927235643144734</v>
      </c>
      <c r="D5" s="0">
        <v>0.304632867132867</v>
      </c>
      <c r="E5" s="0">
        <v>0.211909302818394</v>
      </c>
      <c r="F5" s="0">
        <v>0.595994914176732</v>
      </c>
      <c r="G5" s="0">
        <v>0.681818181818182</v>
      </c>
      <c r="H5" s="0">
        <v>0.652471261268717</v>
      </c>
    </row>
    <row r="6">
      <c r="A6" s="0">
        <v>0.319090064269206</v>
      </c>
      <c r="B6" s="0">
        <v>0.244444444444444</v>
      </c>
      <c r="C6" s="0">
        <v>0.274586296739666</v>
      </c>
      <c r="D6" s="0">
        <v>0.49992254066615</v>
      </c>
      <c r="E6" s="0">
        <v>0.225336243926484</v>
      </c>
      <c r="F6" s="0">
        <v>0.633758186043236</v>
      </c>
      <c r="G6" s="0">
        <v>0.681818181818182</v>
      </c>
      <c r="H6" s="0">
        <v>0.783425619070725</v>
      </c>
    </row>
    <row r="7">
      <c r="A7" s="0">
        <v>0.319090064269206</v>
      </c>
      <c r="B7" s="0">
        <v>0.244444444444444</v>
      </c>
      <c r="C7" s="0">
        <v>0.563775955330658</v>
      </c>
      <c r="D7" s="0">
        <v>0.778532408090949</v>
      </c>
      <c r="E7" s="0">
        <v>0.214756452760292</v>
      </c>
      <c r="F7" s="0">
        <v>0.60400252338832</v>
      </c>
      <c r="G7" s="0">
        <v>0.681818181818182</v>
      </c>
      <c r="H7" s="0">
        <v>0.743486824554871</v>
      </c>
    </row>
    <row r="8">
      <c r="A8" s="0">
        <v>0.319090064269206</v>
      </c>
      <c r="B8" s="0">
        <v>0.244444444444444</v>
      </c>
      <c r="C8" s="0">
        <v>0.533737854237334</v>
      </c>
      <c r="D8" s="0">
        <v>0.749962836331203</v>
      </c>
      <c r="E8" s="0">
        <v>0.216224982093869</v>
      </c>
      <c r="F8" s="0">
        <v>0.608132762139006</v>
      </c>
      <c r="G8" s="0">
        <v>0.681818181818182</v>
      </c>
      <c r="H8" s="0">
        <v>0.721514154662458</v>
      </c>
    </row>
    <row r="9">
      <c r="A9" s="0">
        <v>0.319090064269206</v>
      </c>
      <c r="B9" s="0">
        <v>0.244444444444444</v>
      </c>
      <c r="C9" s="0">
        <v>0.526614043041148</v>
      </c>
      <c r="D9" s="0">
        <v>0.739953065415078</v>
      </c>
      <c r="E9" s="0">
        <v>0.21333902237393</v>
      </c>
      <c r="F9" s="0">
        <v>0.600016000426678</v>
      </c>
      <c r="G9" s="0">
        <v>0.681818181818182</v>
      </c>
      <c r="H9" s="0">
        <v>0.8028766715613</v>
      </c>
    </row>
    <row r="10">
      <c r="A10" s="0">
        <v>0.303765901324936</v>
      </c>
      <c r="B10" s="0">
        <v>0.466666666666667</v>
      </c>
      <c r="C10" s="0">
        <v>0.0535512965050733</v>
      </c>
      <c r="D10" s="0">
        <v>0.335400225479143</v>
      </c>
      <c r="E10" s="0">
        <v>0.28184892897407</v>
      </c>
      <c r="F10" s="0">
        <v>0.603961990658721</v>
      </c>
      <c r="G10" s="0">
        <v>0.595238095238095</v>
      </c>
      <c r="H10" s="0">
        <v>0.700071599641671</v>
      </c>
    </row>
    <row r="11">
      <c r="A11" s="0">
        <v>0.303765901324936</v>
      </c>
      <c r="B11" s="0">
        <v>0.466666666666667</v>
      </c>
      <c r="C11" s="0">
        <v>0.105980528511822</v>
      </c>
      <c r="D11" s="0">
        <v>0.384144645340751</v>
      </c>
      <c r="E11" s="0">
        <v>0.278164116828929</v>
      </c>
      <c r="F11" s="0">
        <v>0.596065964633419</v>
      </c>
      <c r="G11" s="0">
        <v>0.595238095238095</v>
      </c>
      <c r="H11" s="0">
        <v>0.707649138760131</v>
      </c>
    </row>
    <row r="12">
      <c r="A12" s="0">
        <v>0.303765901324936</v>
      </c>
      <c r="B12" s="0">
        <v>0.466666666666667</v>
      </c>
      <c r="C12" s="0">
        <v>0.576077885952712</v>
      </c>
      <c r="D12" s="0">
        <v>0.854242002781641</v>
      </c>
      <c r="E12" s="0">
        <v>0.278164116828929</v>
      </c>
      <c r="F12" s="0">
        <v>0.596065964633419</v>
      </c>
      <c r="G12" s="0">
        <v>0.595238095238095</v>
      </c>
      <c r="H12" s="0">
        <v>0.614027578568555</v>
      </c>
    </row>
    <row r="13">
      <c r="A13" s="0">
        <v>0.303765901324936</v>
      </c>
      <c r="B13" s="0">
        <v>0.466666666666667</v>
      </c>
      <c r="C13" s="0">
        <v>0.457589898435355</v>
      </c>
      <c r="D13" s="0">
        <v>0.732088937688718</v>
      </c>
      <c r="E13" s="0">
        <v>0.274499039253363</v>
      </c>
      <c r="F13" s="0">
        <v>0.588212226971491</v>
      </c>
      <c r="G13" s="0">
        <v>0.595238095238095</v>
      </c>
      <c r="H13" s="0">
        <v>0.614558183562969</v>
      </c>
    </row>
    <row r="14">
      <c r="A14" s="0">
        <v>0.303765901324936</v>
      </c>
      <c r="B14" s="0">
        <v>0.466666666666667</v>
      </c>
      <c r="C14" s="0">
        <v>0.520022402688323</v>
      </c>
      <c r="D14" s="0">
        <v>0.800056006720807</v>
      </c>
      <c r="E14" s="0">
        <v>0.280033604032484</v>
      </c>
      <c r="F14" s="0">
        <v>0.600072008641037</v>
      </c>
      <c r="G14" s="0">
        <v>0.595238095238095</v>
      </c>
      <c r="H14" s="0">
        <v>0.500866957921228</v>
      </c>
    </row>
    <row r="15">
      <c r="A15" s="0">
        <v>0.303765901324936</v>
      </c>
      <c r="B15" s="0">
        <v>0.466666666666667</v>
      </c>
      <c r="C15" s="0">
        <v>0.628263337116913</v>
      </c>
      <c r="D15" s="0">
        <v>0.912031782065834</v>
      </c>
      <c r="E15" s="0">
        <v>0.283768444948922</v>
      </c>
      <c r="F15" s="0">
        <v>0.608075239176261</v>
      </c>
      <c r="G15" s="0">
        <v>0.595238095238095</v>
      </c>
      <c r="H15" s="0">
        <v>0.437786419498737</v>
      </c>
    </row>
    <row r="16">
      <c r="A16" s="0">
        <v>0.333390952962433</v>
      </c>
      <c r="B16" s="0">
        <v>0.177777777777778</v>
      </c>
      <c r="C16" s="0">
        <v>0.128571428571429</v>
      </c>
      <c r="D16" s="0">
        <v>0.364285714285714</v>
      </c>
      <c r="E16" s="0">
        <v>0.235714285714286</v>
      </c>
      <c r="F16" s="0">
        <v>0.642857142857143</v>
      </c>
      <c r="G16" s="0">
        <v>0.75</v>
      </c>
      <c r="H16" s="0">
        <v>0.50655306131802</v>
      </c>
    </row>
    <row r="17">
      <c r="A17" s="0">
        <v>0.333390952962433</v>
      </c>
      <c r="B17" s="0">
        <v>0.177777777777778</v>
      </c>
      <c r="C17" s="0">
        <v>0.192857142857143</v>
      </c>
      <c r="D17" s="0">
        <v>0.428571428571428</v>
      </c>
      <c r="E17" s="0">
        <v>0.235714285714286</v>
      </c>
      <c r="F17" s="0">
        <v>0.642857142857143</v>
      </c>
      <c r="G17" s="0">
        <v>0.75</v>
      </c>
      <c r="H17" s="0">
        <v>0.504310823115965</v>
      </c>
    </row>
    <row r="18">
      <c r="A18" s="0">
        <v>0.333390952962433</v>
      </c>
      <c r="B18" s="0">
        <v>0.177777777777778</v>
      </c>
      <c r="C18" s="0">
        <v>0.421428571428571</v>
      </c>
      <c r="D18" s="0">
        <v>0.657142857142857</v>
      </c>
      <c r="E18" s="0">
        <v>0.235714285714286</v>
      </c>
      <c r="F18" s="0">
        <v>0.642857142857143</v>
      </c>
      <c r="G18" s="0">
        <v>0.75</v>
      </c>
      <c r="H18" s="0">
        <v>0.544469145788011</v>
      </c>
    </row>
    <row r="19">
      <c r="A19" s="0">
        <v>0.485065502686992</v>
      </c>
      <c r="B19" s="0">
        <v>0.177777777777778</v>
      </c>
      <c r="C19" s="0">
        <v>0.595744680851064</v>
      </c>
      <c r="D19" s="0">
        <v>0.829787234042553</v>
      </c>
      <c r="E19" s="0">
        <v>0.234042553191489</v>
      </c>
      <c r="F19" s="0">
        <v>0.638297872340426</v>
      </c>
      <c r="G19" s="0">
        <v>0.75</v>
      </c>
      <c r="H19" s="0">
        <v>0.669201215886696</v>
      </c>
    </row>
    <row r="20">
      <c r="A20" s="0">
        <v>0.485065502686992</v>
      </c>
      <c r="B20" s="0">
        <v>0.177777777777778</v>
      </c>
      <c r="C20" s="0">
        <v>0.442857142857143</v>
      </c>
      <c r="D20" s="0">
        <v>0.678571428571428</v>
      </c>
      <c r="E20" s="0">
        <v>0.235714285714286</v>
      </c>
      <c r="F20" s="0">
        <v>0.642857142857143</v>
      </c>
      <c r="G20" s="0">
        <v>0.75</v>
      </c>
      <c r="H20" s="0">
        <v>0.815462081061004</v>
      </c>
    </row>
    <row r="21">
      <c r="A21" s="0">
        <v>0.485065502686992</v>
      </c>
      <c r="B21" s="0">
        <v>0.177777777777778</v>
      </c>
      <c r="C21" s="0">
        <v>0.211267605633803</v>
      </c>
      <c r="D21" s="0">
        <v>0.443661971830986</v>
      </c>
      <c r="E21" s="0">
        <v>0.232394366197183</v>
      </c>
      <c r="F21" s="0">
        <v>0.633802816901408</v>
      </c>
      <c r="G21" s="0">
        <v>0.75</v>
      </c>
      <c r="H21" s="0">
        <v>0.473328694192662</v>
      </c>
    </row>
    <row r="22">
      <c r="A22" s="0">
        <v>0.33472366352331</v>
      </c>
      <c r="B22" s="0">
        <v>0.177777777777778</v>
      </c>
      <c r="C22" s="0">
        <v>0.364285714285714</v>
      </c>
      <c r="D22" s="0">
        <v>0.528571428571428</v>
      </c>
      <c r="E22" s="0">
        <v>0.164285714285714</v>
      </c>
      <c r="F22" s="0">
        <v>0.642857142857143</v>
      </c>
      <c r="G22" s="0">
        <v>0.9375</v>
      </c>
      <c r="H22" s="0">
        <v>0.562735418515751</v>
      </c>
    </row>
    <row r="23">
      <c r="A23" s="0">
        <v>0.33472366352331</v>
      </c>
      <c r="B23" s="0">
        <v>0.177777777777778</v>
      </c>
      <c r="C23" s="0">
        <v>0.107142857142857</v>
      </c>
      <c r="D23" s="0">
        <v>0.271428571428571</v>
      </c>
      <c r="E23" s="0">
        <v>0.164285714285714</v>
      </c>
      <c r="F23" s="0">
        <v>0.642857142857143</v>
      </c>
      <c r="G23" s="0">
        <v>0.9375</v>
      </c>
      <c r="H23" s="0">
        <v>0.430732761387024</v>
      </c>
    </row>
    <row r="24">
      <c r="A24" s="0">
        <v>0.486997001632459</v>
      </c>
      <c r="B24" s="0">
        <v>0.177777777777778</v>
      </c>
      <c r="C24" s="0">
        <v>0.309352517985612</v>
      </c>
      <c r="D24" s="0">
        <v>0.474820143884892</v>
      </c>
      <c r="E24" s="0">
        <v>0.165467625899281</v>
      </c>
      <c r="F24" s="0">
        <v>0.647482014388489</v>
      </c>
      <c r="G24" s="0">
        <v>0.9375</v>
      </c>
      <c r="H24" s="0">
        <v>0.698153407558901</v>
      </c>
    </row>
    <row r="25">
      <c r="A25" s="0">
        <v>0.483023431724056</v>
      </c>
      <c r="B25" s="0">
        <v>0.177777777777778</v>
      </c>
      <c r="C25" s="0">
        <v>0.388489208633093</v>
      </c>
      <c r="D25" s="0">
        <v>0.625899280575539</v>
      </c>
      <c r="E25" s="0">
        <v>0.237410071942446</v>
      </c>
      <c r="F25" s="0">
        <v>0.647482014388489</v>
      </c>
      <c r="G25" s="0">
        <v>0.75</v>
      </c>
      <c r="H25" s="0">
        <v>0.710420028681043</v>
      </c>
    </row>
    <row r="26">
      <c r="A26" s="0">
        <v>0.483023431724056</v>
      </c>
      <c r="B26" s="0">
        <v>0.177777777777778</v>
      </c>
      <c r="C26" s="0">
        <v>0.242857142857143</v>
      </c>
      <c r="D26" s="0">
        <v>0.478571428571429</v>
      </c>
      <c r="E26" s="0">
        <v>0.235714285714286</v>
      </c>
      <c r="F26" s="0">
        <v>0.642857142857143</v>
      </c>
      <c r="G26" s="0">
        <v>0.75</v>
      </c>
      <c r="H26" s="0">
        <v>0.878171741182555</v>
      </c>
    </row>
    <row r="27">
      <c r="A27" s="0">
        <v>0.339438591022848</v>
      </c>
      <c r="B27" s="0">
        <v>0.177777777777778</v>
      </c>
      <c r="C27" s="0">
        <v>0.4</v>
      </c>
      <c r="D27" s="0">
        <v>0.635714285714286</v>
      </c>
      <c r="E27" s="0">
        <v>0.235714285714286</v>
      </c>
      <c r="F27" s="0">
        <v>0.642857142857143</v>
      </c>
      <c r="G27" s="0">
        <v>0.75</v>
      </c>
      <c r="H27" s="0">
        <v>0.798652390622311</v>
      </c>
    </row>
    <row r="28">
      <c r="A28" s="0">
        <v>0.339438591022848</v>
      </c>
      <c r="B28" s="0">
        <v>0.177777777777778</v>
      </c>
      <c r="C28" s="0">
        <v>0.216783216783217</v>
      </c>
      <c r="D28" s="0">
        <v>0.447552447552448</v>
      </c>
      <c r="E28" s="0">
        <v>0.230769230769231</v>
      </c>
      <c r="F28" s="0">
        <v>0.629370629370629</v>
      </c>
      <c r="G28" s="0">
        <v>0.75</v>
      </c>
      <c r="H28" s="0">
        <v>0.53712722768343</v>
      </c>
    </row>
    <row r="29">
      <c r="A29" s="0">
        <v>0.341860988454089</v>
      </c>
      <c r="B29" s="0">
        <v>0.177777777777778</v>
      </c>
      <c r="C29" s="0">
        <v>0.37410071942446</v>
      </c>
      <c r="D29" s="0">
        <v>0.539568345323741</v>
      </c>
      <c r="E29" s="0">
        <v>0.165467625899281</v>
      </c>
      <c r="F29" s="0">
        <v>0.647482014388489</v>
      </c>
      <c r="G29" s="0">
        <v>0.9375</v>
      </c>
      <c r="H29" s="0">
        <v>0.617832527266808</v>
      </c>
    </row>
    <row r="30">
      <c r="A30" s="0">
        <v>0.341860988454089</v>
      </c>
      <c r="B30" s="0">
        <v>0.177777777777778</v>
      </c>
      <c r="C30" s="0">
        <v>0.214285714285714</v>
      </c>
      <c r="D30" s="0">
        <v>0.378571428571429</v>
      </c>
      <c r="E30" s="0">
        <v>0.164285714285714</v>
      </c>
      <c r="F30" s="0">
        <v>0.642857142857143</v>
      </c>
      <c r="G30" s="0">
        <v>0.9375</v>
      </c>
      <c r="H30" s="0">
        <v>0.588007042570177</v>
      </c>
    </row>
    <row r="31">
      <c r="A31" s="0">
        <v>0.341860988454089</v>
      </c>
      <c r="B31" s="0">
        <v>0.177777777777778</v>
      </c>
      <c r="C31" s="0">
        <v>0.542857142857143</v>
      </c>
      <c r="D31" s="0">
        <v>0.707142857142857</v>
      </c>
      <c r="E31" s="0">
        <v>0.164285714285714</v>
      </c>
      <c r="F31" s="0">
        <v>0.642857142857143</v>
      </c>
      <c r="G31" s="0">
        <v>0.9375</v>
      </c>
      <c r="H31" s="0">
        <v>0.606982185852003</v>
      </c>
    </row>
    <row r="32">
      <c r="A32" s="0">
        <v>0.486266047503366</v>
      </c>
      <c r="B32" s="0">
        <v>0.177777777777778</v>
      </c>
      <c r="C32" s="0">
        <v>0.235714285714286</v>
      </c>
      <c r="D32" s="0">
        <v>0.4</v>
      </c>
      <c r="E32" s="0">
        <v>0.164285714285714</v>
      </c>
      <c r="F32" s="0">
        <v>0.642857142857143</v>
      </c>
      <c r="G32" s="0">
        <v>0.9375</v>
      </c>
      <c r="H32" s="0">
        <v>0.632231511954826</v>
      </c>
    </row>
    <row r="33">
      <c r="A33" s="0">
        <v>0.486266047503366</v>
      </c>
      <c r="B33" s="0">
        <v>0.177777777777778</v>
      </c>
      <c r="C33" s="0">
        <v>0.0709219858156029</v>
      </c>
      <c r="D33" s="0">
        <v>0.234042553191489</v>
      </c>
      <c r="E33" s="0">
        <v>0.163120567375887</v>
      </c>
      <c r="F33" s="0">
        <v>0.638297872340426</v>
      </c>
      <c r="G33" s="0">
        <v>0.9375</v>
      </c>
      <c r="H33" s="0">
        <v>0.641655928353344</v>
      </c>
    </row>
    <row r="34">
      <c r="A34" s="0">
        <v>0.310780531424838</v>
      </c>
      <c r="B34" s="0">
        <v>0.331081081081081</v>
      </c>
      <c r="C34" s="0">
        <v>0.42</v>
      </c>
      <c r="D34" s="0">
        <v>0.92</v>
      </c>
      <c r="E34" s="0">
        <v>0.5</v>
      </c>
      <c r="F34" s="0">
        <v>1.48</v>
      </c>
      <c r="G34" s="0">
        <v>1.03061224489796</v>
      </c>
      <c r="H34" s="0">
        <v>0.727199602673806</v>
      </c>
    </row>
    <row r="35">
      <c r="A35" s="0">
        <v>0.310780531424838</v>
      </c>
      <c r="B35" s="0">
        <v>0.331081081081081</v>
      </c>
      <c r="C35" s="0">
        <v>0.08</v>
      </c>
      <c r="D35" s="0">
        <v>0.58</v>
      </c>
      <c r="E35" s="0">
        <v>0.5</v>
      </c>
      <c r="F35" s="0">
        <v>1.48</v>
      </c>
      <c r="G35" s="0">
        <v>1.03061224489796</v>
      </c>
      <c r="H35" s="0">
        <v>1.04469510473654</v>
      </c>
    </row>
    <row r="36">
      <c r="A36" s="0">
        <v>0.310780531424838</v>
      </c>
      <c r="B36" s="0">
        <v>0.331081081081081</v>
      </c>
      <c r="C36" s="0">
        <v>0.88</v>
      </c>
      <c r="D36" s="0">
        <v>0.89</v>
      </c>
      <c r="E36" s="0">
        <v>0.01</v>
      </c>
      <c r="F36" s="0">
        <v>1.48</v>
      </c>
      <c r="G36" s="0">
        <v>1.03061224489796</v>
      </c>
      <c r="H36" s="0">
        <v>1.00195109049916</v>
      </c>
    </row>
    <row r="37">
      <c r="A37" s="0">
        <v>0.310780531424838</v>
      </c>
      <c r="B37" s="0">
        <v>0.331081081081081</v>
      </c>
      <c r="C37" s="0">
        <v>0.59</v>
      </c>
      <c r="D37" s="0">
        <v>0.6</v>
      </c>
      <c r="E37" s="0">
        <v>0.01</v>
      </c>
      <c r="F37" s="0">
        <v>1.48</v>
      </c>
      <c r="G37" s="0">
        <v>1.03061224489796</v>
      </c>
      <c r="H37" s="0">
        <v>0.940506264359552</v>
      </c>
    </row>
    <row r="38">
      <c r="A38" s="0">
        <v>0.310780531424838</v>
      </c>
      <c r="B38" s="0">
        <v>0.331081081081081</v>
      </c>
      <c r="C38" s="0">
        <v>0.23</v>
      </c>
      <c r="D38" s="0">
        <v>0.24</v>
      </c>
      <c r="E38" s="0">
        <v>0.01</v>
      </c>
      <c r="F38" s="0">
        <v>1.48</v>
      </c>
      <c r="G38" s="0">
        <v>1.03061224489796</v>
      </c>
      <c r="H38" s="0">
        <v>0.776319834103784</v>
      </c>
    </row>
    <row r="39">
      <c r="A39" s="0">
        <v>0.310780531424838</v>
      </c>
      <c r="B39" s="0">
        <v>0.331081081081081</v>
      </c>
      <c r="C39" s="0">
        <v>0</v>
      </c>
      <c r="D39" s="0">
        <v>0.01</v>
      </c>
      <c r="E39" s="0">
        <v>0.01</v>
      </c>
      <c r="F39" s="0">
        <v>1.48</v>
      </c>
      <c r="G39" s="0">
        <v>1.03061224489796</v>
      </c>
      <c r="H39" s="0">
        <v>0.694156075048498</v>
      </c>
    </row>
    <row r="40">
      <c r="A40" s="0">
        <v>0.310780531424838</v>
      </c>
      <c r="B40" s="0">
        <v>0.331081081081081</v>
      </c>
      <c r="C40" s="0">
        <v>0.35</v>
      </c>
      <c r="D40" s="0">
        <v>0.36</v>
      </c>
      <c r="E40" s="0">
        <v>0.01</v>
      </c>
      <c r="F40" s="0">
        <v>1.48</v>
      </c>
      <c r="G40" s="0">
        <v>1.03061224489796</v>
      </c>
      <c r="H40" s="0">
        <v>0.871494498706432</v>
      </c>
    </row>
    <row r="41">
      <c r="A41" s="0">
        <v>0.490418196590535</v>
      </c>
      <c r="B41" s="0">
        <v>0.8</v>
      </c>
      <c r="C41" s="0">
        <v>0.225</v>
      </c>
      <c r="D41" s="0">
        <v>0.35</v>
      </c>
      <c r="E41" s="0">
        <v>0.125</v>
      </c>
      <c r="F41" s="0">
        <v>0.833333333333333</v>
      </c>
      <c r="G41" s="0">
        <v>0.125</v>
      </c>
      <c r="H41" s="0">
        <v>0.634299954706406</v>
      </c>
    </row>
    <row r="42">
      <c r="A42" s="0">
        <v>0.507221330431616</v>
      </c>
      <c r="B42" s="0">
        <v>0.733333333333333</v>
      </c>
      <c r="C42" s="0">
        <v>0.3</v>
      </c>
      <c r="D42" s="0">
        <v>0.425</v>
      </c>
      <c r="E42" s="0">
        <v>0.125</v>
      </c>
      <c r="F42" s="0">
        <v>0.625</v>
      </c>
      <c r="G42" s="0">
        <v>0.181818181818182</v>
      </c>
      <c r="H42" s="0">
        <v>0.617034157334441</v>
      </c>
    </row>
    <row r="43">
      <c r="A43" s="0">
        <v>0.507221330431616</v>
      </c>
      <c r="B43" s="0">
        <v>0.733333333333333</v>
      </c>
      <c r="C43" s="0">
        <v>0.545833333333333</v>
      </c>
      <c r="D43" s="0">
        <v>0.670833333333333</v>
      </c>
      <c r="E43" s="0">
        <v>0.125</v>
      </c>
      <c r="F43" s="0">
        <v>0.625</v>
      </c>
      <c r="G43" s="0">
        <v>0.181818181818182</v>
      </c>
      <c r="H43" s="0">
        <v>0.640259127532672</v>
      </c>
    </row>
    <row r="44">
      <c r="A44" s="0">
        <v>0.275114044787009</v>
      </c>
      <c r="B44" s="0">
        <v>0.378531073446328</v>
      </c>
      <c r="C44" s="0">
        <v>0.216666666666667</v>
      </c>
      <c r="D44" s="0">
        <v>0.679166666666667</v>
      </c>
      <c r="E44" s="0">
        <v>0.4625</v>
      </c>
      <c r="F44" s="0">
        <v>0.7375</v>
      </c>
      <c r="G44" s="0">
        <v>1.40298507462687</v>
      </c>
      <c r="H44" s="0">
        <v>0.821356653392883</v>
      </c>
    </row>
    <row r="45">
      <c r="A45" s="0">
        <v>0.275114044787009</v>
      </c>
      <c r="B45" s="0">
        <v>0.378531073446328</v>
      </c>
      <c r="C45" s="0">
        <v>0.329166666666667</v>
      </c>
      <c r="D45" s="0">
        <v>0.791666666666667</v>
      </c>
      <c r="E45" s="0">
        <v>0.4625</v>
      </c>
      <c r="F45" s="0">
        <v>0.7375</v>
      </c>
      <c r="G45" s="0">
        <v>1.40298507462687</v>
      </c>
      <c r="H45" s="0">
        <v>0.648754761820315</v>
      </c>
    </row>
    <row r="46">
      <c r="A46" s="0">
        <v>0.116617219019459</v>
      </c>
      <c r="B46" s="0">
        <v>0.38961038961039</v>
      </c>
      <c r="C46" s="0">
        <v>0.0625</v>
      </c>
      <c r="D46" s="0">
        <v>0.208333333333333</v>
      </c>
      <c r="E46" s="0">
        <v>0.145833333333333</v>
      </c>
      <c r="F46" s="0">
        <v>0.320833333333333</v>
      </c>
      <c r="G46" s="0">
        <v>0.866666666666667</v>
      </c>
      <c r="H46" s="0">
        <v>0.698032886715465</v>
      </c>
    </row>
    <row r="47">
      <c r="A47" s="0">
        <v>0.116617219019459</v>
      </c>
      <c r="B47" s="0">
        <v>0.38961038961039</v>
      </c>
      <c r="C47" s="0">
        <v>0.270833333333333</v>
      </c>
      <c r="D47" s="0">
        <v>0.416666666666667</v>
      </c>
      <c r="E47" s="0">
        <v>0.145833333333333</v>
      </c>
      <c r="F47" s="0">
        <v>0.320833333333333</v>
      </c>
      <c r="G47" s="0">
        <v>0.866666666666667</v>
      </c>
      <c r="H47" s="0">
        <v>0.925591318131394</v>
      </c>
    </row>
    <row r="48">
      <c r="A48" s="0">
        <v>0.116617219019459</v>
      </c>
      <c r="B48" s="0">
        <v>0.38961038961039</v>
      </c>
      <c r="C48" s="0">
        <v>0.479166666666667</v>
      </c>
      <c r="D48" s="0">
        <v>0.625</v>
      </c>
      <c r="E48" s="0">
        <v>0.145833333333333</v>
      </c>
      <c r="F48" s="0">
        <v>0.320833333333333</v>
      </c>
      <c r="G48" s="0">
        <v>0.866666666666667</v>
      </c>
      <c r="H48" s="0">
        <v>0.887641469044806</v>
      </c>
    </row>
    <row r="49">
      <c r="A49" s="0">
        <v>0.449391466091054</v>
      </c>
      <c r="B49" s="0">
        <v>0.48780487804878</v>
      </c>
      <c r="C49" s="0">
        <v>0.225</v>
      </c>
      <c r="D49" s="0">
        <v>0.533333333333333</v>
      </c>
      <c r="E49" s="0">
        <v>0.308333333333333</v>
      </c>
      <c r="F49" s="0">
        <v>0.5125</v>
      </c>
      <c r="G49" s="0">
        <v>1.83333333333333</v>
      </c>
      <c r="H49" s="0">
        <v>0.776126897841156</v>
      </c>
    </row>
    <row r="50">
      <c r="A50" s="0">
        <v>0.449391466091054</v>
      </c>
      <c r="B50" s="0">
        <v>0.48780487804878</v>
      </c>
      <c r="C50" s="0">
        <v>0.325</v>
      </c>
      <c r="D50" s="0">
        <v>0.633333333333333</v>
      </c>
      <c r="E50" s="0">
        <v>0.308333333333333</v>
      </c>
      <c r="F50" s="0">
        <v>0.5125</v>
      </c>
      <c r="G50" s="0">
        <v>1.83333333333333</v>
      </c>
      <c r="H50" s="0">
        <v>0.807468014647501</v>
      </c>
    </row>
    <row r="51">
      <c r="A51" s="0">
        <v>0.449391466091054</v>
      </c>
      <c r="B51" s="0">
        <v>0.48780487804878</v>
      </c>
      <c r="C51" s="0">
        <v>0.583333333333333</v>
      </c>
      <c r="D51" s="0">
        <v>0.891666666666667</v>
      </c>
      <c r="E51" s="0">
        <v>0.308333333333333</v>
      </c>
      <c r="F51" s="0">
        <v>0.5125</v>
      </c>
      <c r="G51" s="0">
        <v>1.83333333333333</v>
      </c>
      <c r="H51" s="0">
        <v>0.641508808377531</v>
      </c>
    </row>
    <row r="52">
      <c r="A52" s="0">
        <v>0.445586185296255</v>
      </c>
      <c r="B52" s="0">
        <v>0.7</v>
      </c>
      <c r="C52" s="0">
        <v>0.215</v>
      </c>
      <c r="D52" s="0">
        <v>0.665</v>
      </c>
      <c r="E52" s="0">
        <v>0.45</v>
      </c>
      <c r="F52" s="0">
        <v>1</v>
      </c>
      <c r="G52" s="0">
        <v>0.214285714285714</v>
      </c>
      <c r="H52" s="0">
        <v>0.79188470459454</v>
      </c>
    </row>
    <row r="53">
      <c r="A53" s="0">
        <v>0.445586185296255</v>
      </c>
      <c r="B53" s="0">
        <v>0.55</v>
      </c>
      <c r="C53" s="0">
        <v>0.0650000000000001</v>
      </c>
      <c r="D53" s="0">
        <v>0.665</v>
      </c>
      <c r="E53" s="0">
        <v>0.6</v>
      </c>
      <c r="F53" s="0">
        <v>1</v>
      </c>
      <c r="G53" s="0">
        <v>0.409090909090909</v>
      </c>
      <c r="H53" s="0">
        <v>0.753476006971722</v>
      </c>
    </row>
    <row r="54">
      <c r="A54" s="0">
        <v>0.445586185296255</v>
      </c>
      <c r="B54" s="0">
        <v>0.55</v>
      </c>
      <c r="C54" s="0">
        <v>0.215</v>
      </c>
      <c r="D54" s="0">
        <v>0.665</v>
      </c>
      <c r="E54" s="0">
        <v>0.45</v>
      </c>
      <c r="F54" s="0">
        <v>1</v>
      </c>
      <c r="G54" s="0">
        <v>0.409090909090909</v>
      </c>
      <c r="H54" s="0">
        <v>0.733580327732008</v>
      </c>
    </row>
    <row r="55">
      <c r="A55" s="0">
        <v>0.445586185296255</v>
      </c>
      <c r="B55" s="0">
        <v>0.55</v>
      </c>
      <c r="C55" s="0">
        <v>0.365</v>
      </c>
      <c r="D55" s="0">
        <v>0.665</v>
      </c>
      <c r="E55" s="0">
        <v>0.3</v>
      </c>
      <c r="F55" s="0">
        <v>1</v>
      </c>
      <c r="G55" s="0">
        <v>0.409090909090909</v>
      </c>
      <c r="H55" s="0">
        <v>0.665898350726637</v>
      </c>
    </row>
    <row r="56">
      <c r="A56" s="0">
        <v>0.445586185296255</v>
      </c>
      <c r="B56" s="0">
        <v>0.55</v>
      </c>
      <c r="C56" s="0">
        <v>0.035</v>
      </c>
      <c r="D56" s="0">
        <v>0.335</v>
      </c>
      <c r="E56" s="0">
        <v>0.3</v>
      </c>
      <c r="F56" s="0">
        <v>1</v>
      </c>
      <c r="G56" s="0">
        <v>0.409090909090909</v>
      </c>
      <c r="H56" s="0">
        <v>0.61289218816551</v>
      </c>
    </row>
    <row r="57">
      <c r="A57" s="0">
        <v>0.517122916666667</v>
      </c>
      <c r="B57" s="0">
        <v>0.741666666666667</v>
      </c>
      <c r="C57" s="0">
        <v>0.344444444444444</v>
      </c>
      <c r="D57" s="0">
        <v>0.666666666666667</v>
      </c>
      <c r="E57" s="0">
        <v>0.322222222222222</v>
      </c>
      <c r="F57" s="0">
        <v>0.666666666666667</v>
      </c>
      <c r="G57" s="0">
        <v>0.168539325842696</v>
      </c>
      <c r="H57" s="0">
        <v>0.898018953171231</v>
      </c>
    </row>
    <row r="58">
      <c r="A58" s="0">
        <v>0.517122916666667</v>
      </c>
      <c r="B58" s="0">
        <v>0.741666666666667</v>
      </c>
      <c r="C58" s="0">
        <v>0</v>
      </c>
      <c r="D58" s="0">
        <v>0.322222222222222</v>
      </c>
      <c r="E58" s="0">
        <v>0.322222222222222</v>
      </c>
      <c r="F58" s="0">
        <v>0.666666666666667</v>
      </c>
      <c r="G58" s="0">
        <v>0.168539325842696</v>
      </c>
      <c r="H58" s="0">
        <v>1.16381796831748</v>
      </c>
    </row>
    <row r="59">
      <c r="A59" s="0">
        <v>0.445586185296255</v>
      </c>
      <c r="B59" s="0">
        <v>0.4</v>
      </c>
      <c r="C59" s="0">
        <v>0.22</v>
      </c>
      <c r="D59" s="0">
        <v>0.67</v>
      </c>
      <c r="E59" s="0">
        <v>0.45</v>
      </c>
      <c r="F59" s="0">
        <v>1</v>
      </c>
      <c r="G59" s="0">
        <v>0.75</v>
      </c>
      <c r="H59" s="0">
        <v>0.697122315981851</v>
      </c>
    </row>
    <row r="60">
      <c r="A60" s="0">
        <v>0.310780531424838</v>
      </c>
      <c r="B60" s="0">
        <v>0.331081081081081</v>
      </c>
      <c r="C60" s="0">
        <v>0.66</v>
      </c>
      <c r="D60" s="0">
        <v>0.91</v>
      </c>
      <c r="E60" s="0">
        <v>0.25</v>
      </c>
      <c r="F60" s="0">
        <v>1.48</v>
      </c>
      <c r="G60" s="0">
        <v>1.02040816326531</v>
      </c>
      <c r="H60" s="0">
        <v>1.00359045730647</v>
      </c>
    </row>
    <row r="61">
      <c r="A61" s="0">
        <v>0.310780531424838</v>
      </c>
      <c r="B61" s="0">
        <v>0.331081081081081</v>
      </c>
      <c r="C61" s="0">
        <v>0.33</v>
      </c>
      <c r="D61" s="0">
        <v>0.58</v>
      </c>
      <c r="E61" s="0">
        <v>0.25</v>
      </c>
      <c r="F61" s="0">
        <v>1.48</v>
      </c>
      <c r="G61" s="0">
        <v>1.02040816326531</v>
      </c>
      <c r="H61" s="0">
        <v>0.921185207148534</v>
      </c>
    </row>
    <row r="62">
      <c r="A62" s="0">
        <v>0.310780531424838</v>
      </c>
      <c r="B62" s="0">
        <v>0.331081081081081</v>
      </c>
      <c r="C62" s="0">
        <v>0.08</v>
      </c>
      <c r="D62" s="0">
        <v>0.33</v>
      </c>
      <c r="E62" s="0">
        <v>0.25</v>
      </c>
      <c r="F62" s="0">
        <v>1.48</v>
      </c>
      <c r="G62" s="0">
        <v>1.02040816326531</v>
      </c>
      <c r="H62" s="0">
        <v>1.02992232812612</v>
      </c>
    </row>
    <row r="63">
      <c r="A63" s="0">
        <v>0.272454553661408</v>
      </c>
      <c r="B63" s="0">
        <v>0.5</v>
      </c>
      <c r="C63" s="0">
        <v>0.172924901185771</v>
      </c>
      <c r="D63" s="0">
        <v>0.568181818181818</v>
      </c>
      <c r="E63" s="0">
        <v>0.395256916996047</v>
      </c>
      <c r="F63" s="0">
        <v>1.18577075098814</v>
      </c>
      <c r="G63" s="0">
        <v>0.5</v>
      </c>
      <c r="H63" s="0">
        <v>0.350480853596402</v>
      </c>
    </row>
    <row r="64">
      <c r="A64" s="0">
        <v>0.272454553661408</v>
      </c>
      <c r="B64" s="0">
        <v>0.5</v>
      </c>
      <c r="C64" s="0">
        <v>0.17379679144385</v>
      </c>
      <c r="D64" s="0">
        <v>0.53030303030303</v>
      </c>
      <c r="E64" s="0">
        <v>0.35650623885918</v>
      </c>
      <c r="F64" s="0">
        <v>1.06951871657754</v>
      </c>
      <c r="G64" s="0">
        <v>0.5</v>
      </c>
      <c r="H64" s="0">
        <v>0.440103718174768</v>
      </c>
    </row>
    <row r="65">
      <c r="A65" s="0">
        <v>0.272454553661408</v>
      </c>
      <c r="B65" s="0">
        <v>0.5</v>
      </c>
      <c r="C65" s="0">
        <v>0.138</v>
      </c>
      <c r="D65" s="0">
        <v>0.338</v>
      </c>
      <c r="E65" s="0">
        <v>0.2</v>
      </c>
      <c r="F65" s="0">
        <v>0.6</v>
      </c>
      <c r="G65" s="0">
        <v>0.5</v>
      </c>
      <c r="H65" s="0">
        <v>0.440064232172001</v>
      </c>
    </row>
    <row r="66">
      <c r="A66" s="0">
        <v>0.272454553661408</v>
      </c>
      <c r="B66" s="0">
        <v>0.5</v>
      </c>
      <c r="C66" s="0">
        <v>0.16</v>
      </c>
      <c r="D66" s="0">
        <v>0.36</v>
      </c>
      <c r="E66" s="0">
        <v>0.2</v>
      </c>
      <c r="F66" s="0">
        <v>0.6</v>
      </c>
      <c r="G66" s="0">
        <v>0.5</v>
      </c>
      <c r="H66" s="0">
        <v>0.483555368993308</v>
      </c>
    </row>
    <row r="67">
      <c r="A67" s="0">
        <v>0.272454553661408</v>
      </c>
      <c r="B67" s="0">
        <v>0.5</v>
      </c>
      <c r="C67" s="0">
        <v>0.25625</v>
      </c>
      <c r="D67" s="0">
        <v>0.50625</v>
      </c>
      <c r="E67" s="0">
        <v>0.25</v>
      </c>
      <c r="F67" s="0">
        <v>0.75</v>
      </c>
      <c r="G67" s="0">
        <v>0.5</v>
      </c>
      <c r="H67" s="0">
        <v>0.439333443756463</v>
      </c>
    </row>
    <row r="68">
      <c r="A68" s="0">
        <v>0.260221550531588</v>
      </c>
      <c r="B68" s="0">
        <v>0.526315789473684</v>
      </c>
      <c r="C68" s="0">
        <v>0.450886016620698</v>
      </c>
      <c r="D68" s="0">
        <v>0.693310259044941</v>
      </c>
      <c r="E68" s="0">
        <v>0.242424242424242</v>
      </c>
      <c r="F68" s="0">
        <v>0.575757575757576</v>
      </c>
      <c r="G68" s="0">
        <v>0.4</v>
      </c>
      <c r="H68" s="0">
        <v>0.827517983720882</v>
      </c>
    </row>
    <row r="69">
      <c r="A69" s="0">
        <v>0.260221550531588</v>
      </c>
      <c r="B69" s="0">
        <v>0.526315789473684</v>
      </c>
      <c r="C69" s="0">
        <v>0.225551169037189</v>
      </c>
      <c r="D69" s="0">
        <v>0.467975411461432</v>
      </c>
      <c r="E69" s="0">
        <v>0.242424242424242</v>
      </c>
      <c r="F69" s="0">
        <v>0.575757575757576</v>
      </c>
      <c r="G69" s="0">
        <v>0.4</v>
      </c>
      <c r="H69" s="0">
        <v>0.803260918237497</v>
      </c>
    </row>
    <row r="70">
      <c r="A70" s="0">
        <v>0.260221550531588</v>
      </c>
      <c r="B70" s="0">
        <v>0.526315789473684</v>
      </c>
      <c r="C70" s="0">
        <v>0.072323472680403</v>
      </c>
      <c r="D70" s="0">
        <v>0.314747715104645</v>
      </c>
      <c r="E70" s="0">
        <v>0.242424242424242</v>
      </c>
      <c r="F70" s="0">
        <v>0.575757575757576</v>
      </c>
      <c r="G70" s="0">
        <v>0.4</v>
      </c>
      <c r="H70" s="0">
        <v>0.84579597774093</v>
      </c>
    </row>
    <row r="71">
      <c r="A71" s="0">
        <v>0.352657710763553</v>
      </c>
      <c r="B71" s="0">
        <v>0.25</v>
      </c>
      <c r="C71" s="0">
        <v>0.451342812006319</v>
      </c>
      <c r="D71" s="0">
        <v>0.551342812006319</v>
      </c>
      <c r="E71" s="0">
        <v>0.1</v>
      </c>
      <c r="F71" s="0">
        <v>0.2</v>
      </c>
      <c r="G71" s="0">
        <v>0</v>
      </c>
      <c r="H71" s="0">
        <v>0.967850907704901</v>
      </c>
    </row>
    <row r="72">
      <c r="A72" s="0">
        <v>0.352657710763553</v>
      </c>
      <c r="B72" s="0">
        <v>0.25</v>
      </c>
      <c r="C72" s="0">
        <v>0.105</v>
      </c>
      <c r="D72" s="0">
        <v>0.205</v>
      </c>
      <c r="E72" s="0">
        <v>0.1</v>
      </c>
      <c r="F72" s="0">
        <v>0.2</v>
      </c>
      <c r="G72" s="0">
        <v>0</v>
      </c>
      <c r="H72" s="0">
        <v>0.980998867002724</v>
      </c>
    </row>
    <row r="73">
      <c r="A73" s="0">
        <v>0.248668898615326</v>
      </c>
      <c r="B73" s="0">
        <v>0.32</v>
      </c>
      <c r="C73" s="0">
        <v>0.29</v>
      </c>
      <c r="D73" s="0">
        <v>0.79</v>
      </c>
      <c r="E73" s="0">
        <v>0.5</v>
      </c>
      <c r="F73" s="0">
        <v>1.5</v>
      </c>
      <c r="G73" s="0">
        <v>1.0625</v>
      </c>
      <c r="H73" s="0">
        <v>1.02094506513488</v>
      </c>
    </row>
    <row r="74">
      <c r="A74" s="0">
        <v>0.248668898615326</v>
      </c>
      <c r="B74" s="0">
        <v>0.32</v>
      </c>
      <c r="C74" s="0">
        <v>0.38</v>
      </c>
      <c r="D74" s="0">
        <v>0.88</v>
      </c>
      <c r="E74" s="0">
        <v>0.5</v>
      </c>
      <c r="F74" s="0">
        <v>1.5</v>
      </c>
      <c r="G74" s="0">
        <v>1.0625</v>
      </c>
      <c r="H74" s="0">
        <v>0.802998143633761</v>
      </c>
    </row>
    <row r="75">
      <c r="A75" s="0">
        <v>0.368816399721904</v>
      </c>
      <c r="B75" s="0">
        <v>0.25</v>
      </c>
      <c r="C75" s="0">
        <v>0.24</v>
      </c>
      <c r="D75" s="0">
        <v>0.48</v>
      </c>
      <c r="E75" s="0">
        <v>0.24</v>
      </c>
      <c r="F75" s="0">
        <v>0.48</v>
      </c>
      <c r="G75" s="0">
        <v>0.866666666666667</v>
      </c>
      <c r="H75" s="0">
        <v>1.07840642004683</v>
      </c>
    </row>
    <row r="76">
      <c r="A76" s="0">
        <v>0.368816399721904</v>
      </c>
      <c r="B76" s="0">
        <v>0.25</v>
      </c>
      <c r="C76" s="0">
        <v>0</v>
      </c>
      <c r="D76" s="0">
        <v>0.24</v>
      </c>
      <c r="E76" s="0">
        <v>0.24</v>
      </c>
      <c r="F76" s="0">
        <v>0.48</v>
      </c>
      <c r="G76" s="0">
        <v>0.866666666666667</v>
      </c>
      <c r="H76" s="0">
        <v>1.20687316557003</v>
      </c>
    </row>
    <row r="77">
      <c r="A77" s="0">
        <v>0.6851488</v>
      </c>
      <c r="B77" s="0">
        <v>0.6</v>
      </c>
      <c r="C77" s="0">
        <v>0.24</v>
      </c>
      <c r="D77" s="0">
        <v>0.48</v>
      </c>
      <c r="E77" s="0">
        <v>0.24</v>
      </c>
      <c r="F77" s="0">
        <v>0.2</v>
      </c>
      <c r="G77" s="0">
        <v>0.333333333333333</v>
      </c>
      <c r="H77" s="0">
        <v>1.20532102803452</v>
      </c>
    </row>
    <row r="78">
      <c r="A78" s="0">
        <v>0.263566439918924</v>
      </c>
      <c r="B78" s="0">
        <v>0.532258064516129</v>
      </c>
      <c r="C78" s="0">
        <v>0.233644859813084</v>
      </c>
      <c r="D78" s="0">
        <v>0.476635514018692</v>
      </c>
      <c r="E78" s="0">
        <v>0.242990654205607</v>
      </c>
      <c r="F78" s="0">
        <v>0.579439252336449</v>
      </c>
      <c r="G78" s="0">
        <v>0.393939393939394</v>
      </c>
      <c r="H78" s="0">
        <v>0.627153342288006</v>
      </c>
    </row>
    <row r="79">
      <c r="A79" s="0">
        <v>0.263566439918924</v>
      </c>
      <c r="B79" s="0">
        <v>0.532258064516129</v>
      </c>
      <c r="C79" s="0">
        <v>0.0747663551401869</v>
      </c>
      <c r="D79" s="0">
        <v>0.317757009345794</v>
      </c>
      <c r="E79" s="0">
        <v>0.242990654205607</v>
      </c>
      <c r="F79" s="0">
        <v>0.579439252336449</v>
      </c>
      <c r="G79" s="0">
        <v>0.393939393939394</v>
      </c>
      <c r="H79" s="0">
        <v>0.843392870359633</v>
      </c>
    </row>
    <row r="80">
      <c r="A80" s="0">
        <v>0.263566439918924</v>
      </c>
      <c r="B80" s="0">
        <v>0.532258064516129</v>
      </c>
      <c r="C80" s="0">
        <v>0.233644859813084</v>
      </c>
      <c r="D80" s="0">
        <v>0.476635514018692</v>
      </c>
      <c r="E80" s="0">
        <v>0.242990654205607</v>
      </c>
      <c r="F80" s="0">
        <v>0.579439252336449</v>
      </c>
      <c r="G80" s="0">
        <v>0.393939393939394</v>
      </c>
      <c r="H80" s="0">
        <v>0.721357744044947</v>
      </c>
    </row>
    <row r="81">
      <c r="A81" s="0">
        <v>0.263566439918924</v>
      </c>
      <c r="B81" s="0">
        <v>0.532258064516129</v>
      </c>
      <c r="C81" s="0">
        <v>0.0747663551401869</v>
      </c>
      <c r="D81" s="0">
        <v>0.317757009345794</v>
      </c>
      <c r="E81" s="0">
        <v>0.242990654205607</v>
      </c>
      <c r="F81" s="0">
        <v>0.579439252336449</v>
      </c>
      <c r="G81" s="0">
        <v>0.393939393939394</v>
      </c>
      <c r="H81" s="0">
        <v>0.949943642473193</v>
      </c>
    </row>
    <row r="82">
      <c r="A82" s="0">
        <v>0.263566439918924</v>
      </c>
      <c r="B82" s="0">
        <v>0.532258064516129</v>
      </c>
      <c r="C82" s="0">
        <v>0.445454545454545</v>
      </c>
      <c r="D82" s="0">
        <v>0.681818181818182</v>
      </c>
      <c r="E82" s="0">
        <v>0.236363636363636</v>
      </c>
      <c r="F82" s="0">
        <v>0.563636363636364</v>
      </c>
      <c r="G82" s="0">
        <v>0.393939393939394</v>
      </c>
      <c r="H82" s="0">
        <v>0.815742808764593</v>
      </c>
    </row>
    <row r="83">
      <c r="A83" s="0">
        <v>0.263566439918924</v>
      </c>
      <c r="B83" s="0">
        <v>0.532258064516129</v>
      </c>
      <c r="C83" s="0">
        <v>0.44954128440367</v>
      </c>
      <c r="D83" s="0">
        <v>0.688073394495413</v>
      </c>
      <c r="E83" s="0">
        <v>0.238532110091743</v>
      </c>
      <c r="F83" s="0">
        <v>0.568807339449541</v>
      </c>
      <c r="G83" s="0">
        <v>0.393939393939394</v>
      </c>
      <c r="H83" s="0">
        <v>0.633852289807087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83"/>
  <sheetViews>
    <sheetView workbookViewId="0"/>
  </sheetViews>
  <sheetFormatPr defaultRowHeight="15"/>
  <sheetData>
    <row r="1">
      <c r="A1" s="0">
        <f>'Dataset'!A1</f>
      </c>
      <c r="B1" s="0">
        <f>'Dataset'!B1</f>
      </c>
      <c r="C1" s="0">
        <f>'Dataset'!F1</f>
      </c>
      <c r="D1" s="0">
        <f>'Dataset'!G1</f>
      </c>
    </row>
    <row r="2">
      <c r="A2" s="0">
        <f>'Dataset'!A2</f>
      </c>
      <c r="B2" s="0">
        <f>'Dataset'!B2</f>
      </c>
      <c r="C2" s="0">
        <f>'Dataset'!F2</f>
      </c>
      <c r="D2" s="0">
        <f>'Dataset'!G2</f>
      </c>
    </row>
    <row r="3">
      <c r="A3" s="0">
        <f>'Dataset'!A3</f>
      </c>
      <c r="B3" s="0">
        <f>'Dataset'!B3</f>
      </c>
      <c r="C3" s="0">
        <f>'Dataset'!F3</f>
      </c>
      <c r="D3" s="0">
        <f>'Dataset'!G3</f>
      </c>
    </row>
    <row r="4">
      <c r="A4" s="0">
        <f>'Dataset'!A4</f>
      </c>
      <c r="B4" s="0">
        <f>'Dataset'!B4</f>
      </c>
      <c r="C4" s="0">
        <f>'Dataset'!F4</f>
      </c>
      <c r="D4" s="0">
        <f>'Dataset'!G4</f>
      </c>
    </row>
    <row r="5">
      <c r="A5" s="0">
        <f>'Dataset'!A5</f>
      </c>
      <c r="B5" s="0">
        <f>'Dataset'!B5</f>
      </c>
      <c r="C5" s="0">
        <f>'Dataset'!F5</f>
      </c>
      <c r="D5" s="0">
        <f>'Dataset'!G5</f>
      </c>
    </row>
    <row r="6">
      <c r="A6" s="0">
        <f>'Dataset'!A6</f>
      </c>
      <c r="B6" s="0">
        <f>'Dataset'!B6</f>
      </c>
      <c r="C6" s="0">
        <f>'Dataset'!F6</f>
      </c>
      <c r="D6" s="0">
        <f>'Dataset'!G6</f>
      </c>
    </row>
    <row r="7">
      <c r="A7" s="0">
        <f>'Dataset'!A7</f>
      </c>
      <c r="B7" s="0">
        <f>'Dataset'!B7</f>
      </c>
      <c r="C7" s="0">
        <f>'Dataset'!F7</f>
      </c>
      <c r="D7" s="0">
        <f>'Dataset'!G7</f>
      </c>
    </row>
    <row r="8">
      <c r="A8" s="0">
        <f>'Dataset'!A8</f>
      </c>
      <c r="B8" s="0">
        <f>'Dataset'!B8</f>
      </c>
      <c r="C8" s="0">
        <f>'Dataset'!F8</f>
      </c>
      <c r="D8" s="0">
        <f>'Dataset'!G8</f>
      </c>
    </row>
    <row r="9">
      <c r="A9" s="0">
        <f>'Dataset'!A9</f>
      </c>
      <c r="B9" s="0">
        <f>'Dataset'!B9</f>
      </c>
      <c r="C9" s="0">
        <f>'Dataset'!F9</f>
      </c>
      <c r="D9" s="0">
        <f>'Dataset'!G9</f>
      </c>
    </row>
    <row r="10">
      <c r="A10" s="0">
        <f>'Dataset'!A10</f>
      </c>
      <c r="B10" s="0">
        <f>'Dataset'!B10</f>
      </c>
      <c r="C10" s="0">
        <f>'Dataset'!F10</f>
      </c>
      <c r="D10" s="0">
        <f>'Dataset'!G10</f>
      </c>
    </row>
    <row r="11">
      <c r="A11" s="0">
        <f>'Dataset'!A11</f>
      </c>
      <c r="B11" s="0">
        <f>'Dataset'!B11</f>
      </c>
      <c r="C11" s="0">
        <f>'Dataset'!F11</f>
      </c>
      <c r="D11" s="0">
        <f>'Dataset'!G11</f>
      </c>
    </row>
    <row r="12">
      <c r="A12" s="0">
        <f>'Dataset'!A12</f>
      </c>
      <c r="B12" s="0">
        <f>'Dataset'!B12</f>
      </c>
      <c r="C12" s="0">
        <f>'Dataset'!F12</f>
      </c>
      <c r="D12" s="0">
        <f>'Dataset'!G12</f>
      </c>
    </row>
    <row r="13">
      <c r="A13" s="0">
        <f>'Dataset'!A13</f>
      </c>
      <c r="B13" s="0">
        <f>'Dataset'!B13</f>
      </c>
      <c r="C13" s="0">
        <f>'Dataset'!F13</f>
      </c>
      <c r="D13" s="0">
        <f>'Dataset'!G13</f>
      </c>
    </row>
    <row r="14">
      <c r="A14" s="0">
        <f>'Dataset'!A14</f>
      </c>
      <c r="B14" s="0">
        <f>'Dataset'!B14</f>
      </c>
      <c r="C14" s="0">
        <f>'Dataset'!F14</f>
      </c>
      <c r="D14" s="0">
        <f>'Dataset'!G14</f>
      </c>
    </row>
    <row r="15">
      <c r="A15" s="0">
        <f>'Dataset'!A15</f>
      </c>
      <c r="B15" s="0">
        <f>'Dataset'!B15</f>
      </c>
      <c r="C15" s="0">
        <f>'Dataset'!F15</f>
      </c>
      <c r="D15" s="0">
        <f>'Dataset'!G15</f>
      </c>
    </row>
    <row r="16">
      <c r="A16" s="0">
        <f>'Dataset'!A16</f>
      </c>
      <c r="B16" s="0">
        <f>'Dataset'!B16</f>
      </c>
      <c r="C16" s="0">
        <f>'Dataset'!F16</f>
      </c>
      <c r="D16" s="0">
        <f>'Dataset'!G16</f>
      </c>
    </row>
    <row r="17">
      <c r="A17" s="0">
        <f>'Dataset'!A17</f>
      </c>
      <c r="B17" s="0">
        <f>'Dataset'!B17</f>
      </c>
      <c r="C17" s="0">
        <f>'Dataset'!F17</f>
      </c>
      <c r="D17" s="0">
        <f>'Dataset'!G17</f>
      </c>
    </row>
    <row r="18">
      <c r="A18" s="0">
        <f>'Dataset'!A18</f>
      </c>
      <c r="B18" s="0">
        <f>'Dataset'!B18</f>
      </c>
      <c r="C18" s="0">
        <f>'Dataset'!F18</f>
      </c>
      <c r="D18" s="0">
        <f>'Dataset'!G18</f>
      </c>
    </row>
    <row r="19">
      <c r="A19" s="0">
        <f>'Dataset'!A19</f>
      </c>
      <c r="B19" s="0">
        <f>'Dataset'!B19</f>
      </c>
      <c r="C19" s="0">
        <f>'Dataset'!F19</f>
      </c>
      <c r="D19" s="0">
        <f>'Dataset'!G19</f>
      </c>
    </row>
    <row r="20">
      <c r="A20" s="0">
        <f>'Dataset'!A20</f>
      </c>
      <c r="B20" s="0">
        <f>'Dataset'!B20</f>
      </c>
      <c r="C20" s="0">
        <f>'Dataset'!F20</f>
      </c>
      <c r="D20" s="0">
        <f>'Dataset'!G20</f>
      </c>
    </row>
    <row r="21">
      <c r="A21" s="0">
        <f>'Dataset'!A21</f>
      </c>
      <c r="B21" s="0">
        <f>'Dataset'!B21</f>
      </c>
      <c r="C21" s="0">
        <f>'Dataset'!F21</f>
      </c>
      <c r="D21" s="0">
        <f>'Dataset'!G21</f>
      </c>
    </row>
    <row r="22">
      <c r="A22" s="0">
        <f>'Dataset'!A22</f>
      </c>
      <c r="B22" s="0">
        <f>'Dataset'!B22</f>
      </c>
      <c r="C22" s="0">
        <f>'Dataset'!F22</f>
      </c>
      <c r="D22" s="0">
        <f>'Dataset'!G22</f>
      </c>
    </row>
    <row r="23">
      <c r="A23" s="0">
        <f>'Dataset'!A23</f>
      </c>
      <c r="B23" s="0">
        <f>'Dataset'!B23</f>
      </c>
      <c r="C23" s="0">
        <f>'Dataset'!F23</f>
      </c>
      <c r="D23" s="0">
        <f>'Dataset'!G23</f>
      </c>
    </row>
    <row r="24">
      <c r="A24" s="0">
        <f>'Dataset'!A24</f>
      </c>
      <c r="B24" s="0">
        <f>'Dataset'!B24</f>
      </c>
      <c r="C24" s="0">
        <f>'Dataset'!F24</f>
      </c>
      <c r="D24" s="0">
        <f>'Dataset'!G24</f>
      </c>
    </row>
    <row r="25">
      <c r="A25" s="0">
        <f>'Dataset'!A25</f>
      </c>
      <c r="B25" s="0">
        <f>'Dataset'!B25</f>
      </c>
      <c r="C25" s="0">
        <f>'Dataset'!F25</f>
      </c>
      <c r="D25" s="0">
        <f>'Dataset'!G25</f>
      </c>
    </row>
    <row r="26">
      <c r="A26" s="0">
        <f>'Dataset'!A26</f>
      </c>
      <c r="B26" s="0">
        <f>'Dataset'!B26</f>
      </c>
      <c r="C26" s="0">
        <f>'Dataset'!F26</f>
      </c>
      <c r="D26" s="0">
        <f>'Dataset'!G26</f>
      </c>
    </row>
    <row r="27">
      <c r="A27" s="0">
        <f>'Dataset'!A27</f>
      </c>
      <c r="B27" s="0">
        <f>'Dataset'!B27</f>
      </c>
      <c r="C27" s="0">
        <f>'Dataset'!F27</f>
      </c>
      <c r="D27" s="0">
        <f>'Dataset'!G27</f>
      </c>
    </row>
    <row r="28">
      <c r="A28" s="0">
        <f>'Dataset'!A28</f>
      </c>
      <c r="B28" s="0">
        <f>'Dataset'!B28</f>
      </c>
      <c r="C28" s="0">
        <f>'Dataset'!F28</f>
      </c>
      <c r="D28" s="0">
        <f>'Dataset'!G28</f>
      </c>
    </row>
    <row r="29">
      <c r="A29" s="0">
        <f>'Dataset'!A29</f>
      </c>
      <c r="B29" s="0">
        <f>'Dataset'!B29</f>
      </c>
      <c r="C29" s="0">
        <f>'Dataset'!F29</f>
      </c>
      <c r="D29" s="0">
        <f>'Dataset'!G29</f>
      </c>
    </row>
    <row r="30">
      <c r="A30" s="0">
        <f>'Dataset'!A30</f>
      </c>
      <c r="B30" s="0">
        <f>'Dataset'!B30</f>
      </c>
      <c r="C30" s="0">
        <f>'Dataset'!F30</f>
      </c>
      <c r="D30" s="0">
        <f>'Dataset'!G30</f>
      </c>
    </row>
    <row r="31">
      <c r="A31" s="0">
        <f>'Dataset'!A31</f>
      </c>
      <c r="B31" s="0">
        <f>'Dataset'!B31</f>
      </c>
      <c r="C31" s="0">
        <f>'Dataset'!F31</f>
      </c>
      <c r="D31" s="0">
        <f>'Dataset'!G31</f>
      </c>
    </row>
    <row r="32">
      <c r="A32" s="0">
        <f>'Dataset'!A32</f>
      </c>
      <c r="B32" s="0">
        <f>'Dataset'!B32</f>
      </c>
      <c r="C32" s="0">
        <f>'Dataset'!F32</f>
      </c>
      <c r="D32" s="0">
        <f>'Dataset'!G32</f>
      </c>
    </row>
    <row r="33">
      <c r="A33" s="0">
        <f>'Dataset'!A33</f>
      </c>
      <c r="B33" s="0">
        <f>'Dataset'!B33</f>
      </c>
      <c r="C33" s="0">
        <f>'Dataset'!F33</f>
      </c>
      <c r="D33" s="0">
        <f>'Dataset'!G33</f>
      </c>
    </row>
    <row r="34">
      <c r="A34" s="0">
        <f>'Dataset'!A34</f>
      </c>
      <c r="B34" s="0">
        <f>'Dataset'!B34</f>
      </c>
      <c r="C34" s="0">
        <f>'Dataset'!F34</f>
      </c>
      <c r="D34" s="0">
        <f>'Dataset'!G34</f>
      </c>
    </row>
    <row r="35">
      <c r="A35" s="0">
        <f>'Dataset'!A35</f>
      </c>
      <c r="B35" s="0">
        <f>'Dataset'!B35</f>
      </c>
      <c r="C35" s="0">
        <f>'Dataset'!F35</f>
      </c>
      <c r="D35" s="0">
        <f>'Dataset'!G35</f>
      </c>
    </row>
    <row r="36">
      <c r="A36" s="0">
        <f>'Dataset'!A36</f>
      </c>
      <c r="B36" s="0">
        <f>'Dataset'!B36</f>
      </c>
      <c r="C36" s="0">
        <f>'Dataset'!F36</f>
      </c>
      <c r="D36" s="0">
        <f>'Dataset'!G36</f>
      </c>
    </row>
    <row r="37">
      <c r="A37" s="0">
        <f>'Dataset'!A37</f>
      </c>
      <c r="B37" s="0">
        <f>'Dataset'!B37</f>
      </c>
      <c r="C37" s="0">
        <f>'Dataset'!F37</f>
      </c>
      <c r="D37" s="0">
        <f>'Dataset'!G37</f>
      </c>
    </row>
    <row r="38">
      <c r="A38" s="0">
        <f>'Dataset'!A38</f>
      </c>
      <c r="B38" s="0">
        <f>'Dataset'!B38</f>
      </c>
      <c r="C38" s="0">
        <f>'Dataset'!F38</f>
      </c>
      <c r="D38" s="0">
        <f>'Dataset'!G38</f>
      </c>
    </row>
    <row r="39">
      <c r="A39" s="0">
        <f>'Dataset'!A39</f>
      </c>
      <c r="B39" s="0">
        <f>'Dataset'!B39</f>
      </c>
      <c r="C39" s="0">
        <f>'Dataset'!F39</f>
      </c>
      <c r="D39" s="0">
        <f>'Dataset'!G39</f>
      </c>
    </row>
    <row r="40">
      <c r="A40" s="0">
        <f>'Dataset'!A40</f>
      </c>
      <c r="B40" s="0">
        <f>'Dataset'!B40</f>
      </c>
      <c r="C40" s="0">
        <f>'Dataset'!F40</f>
      </c>
      <c r="D40" s="0">
        <f>'Dataset'!G40</f>
      </c>
    </row>
    <row r="41">
      <c r="A41" s="0">
        <f>'Dataset'!A41</f>
      </c>
      <c r="B41" s="0">
        <f>'Dataset'!B41</f>
      </c>
      <c r="C41" s="0">
        <f>'Dataset'!F41</f>
      </c>
      <c r="D41" s="0">
        <f>'Dataset'!G41</f>
      </c>
    </row>
    <row r="42">
      <c r="A42" s="0">
        <f>'Dataset'!A42</f>
      </c>
      <c r="B42" s="0">
        <f>'Dataset'!B42</f>
      </c>
      <c r="C42" s="0">
        <f>'Dataset'!F42</f>
      </c>
      <c r="D42" s="0">
        <f>'Dataset'!G42</f>
      </c>
    </row>
    <row r="43">
      <c r="A43" s="0">
        <f>'Dataset'!A43</f>
      </c>
      <c r="B43" s="0">
        <f>'Dataset'!B43</f>
      </c>
      <c r="C43" s="0">
        <f>'Dataset'!F43</f>
      </c>
      <c r="D43" s="0">
        <f>'Dataset'!G43</f>
      </c>
    </row>
    <row r="44">
      <c r="A44" s="0">
        <f>'Dataset'!A44</f>
      </c>
      <c r="B44" s="0">
        <f>'Dataset'!B44</f>
      </c>
      <c r="C44" s="0">
        <f>'Dataset'!F44</f>
      </c>
      <c r="D44" s="0">
        <f>'Dataset'!G44</f>
      </c>
    </row>
    <row r="45">
      <c r="A45" s="0">
        <f>'Dataset'!A45</f>
      </c>
      <c r="B45" s="0">
        <f>'Dataset'!B45</f>
      </c>
      <c r="C45" s="0">
        <f>'Dataset'!F45</f>
      </c>
      <c r="D45" s="0">
        <f>'Dataset'!G45</f>
      </c>
    </row>
    <row r="46">
      <c r="A46" s="0">
        <f>'Dataset'!A46</f>
      </c>
      <c r="B46" s="0">
        <f>'Dataset'!B46</f>
      </c>
      <c r="C46" s="0">
        <f>'Dataset'!F46</f>
      </c>
      <c r="D46" s="0">
        <f>'Dataset'!G46</f>
      </c>
    </row>
    <row r="47">
      <c r="A47" s="0">
        <f>'Dataset'!A47</f>
      </c>
      <c r="B47" s="0">
        <f>'Dataset'!B47</f>
      </c>
      <c r="C47" s="0">
        <f>'Dataset'!F47</f>
      </c>
      <c r="D47" s="0">
        <f>'Dataset'!G47</f>
      </c>
    </row>
    <row r="48">
      <c r="A48" s="0">
        <f>'Dataset'!A48</f>
      </c>
      <c r="B48" s="0">
        <f>'Dataset'!B48</f>
      </c>
      <c r="C48" s="0">
        <f>'Dataset'!F48</f>
      </c>
      <c r="D48" s="0">
        <f>'Dataset'!G48</f>
      </c>
    </row>
    <row r="49">
      <c r="A49" s="0">
        <f>'Dataset'!A49</f>
      </c>
      <c r="B49" s="0">
        <f>'Dataset'!B49</f>
      </c>
      <c r="C49" s="0">
        <f>'Dataset'!F49</f>
      </c>
      <c r="D49" s="0">
        <f>'Dataset'!G49</f>
      </c>
    </row>
    <row r="50">
      <c r="A50" s="0">
        <f>'Dataset'!A50</f>
      </c>
      <c r="B50" s="0">
        <f>'Dataset'!B50</f>
      </c>
      <c r="C50" s="0">
        <f>'Dataset'!F50</f>
      </c>
      <c r="D50" s="0">
        <f>'Dataset'!G50</f>
      </c>
    </row>
    <row r="51">
      <c r="A51" s="0">
        <f>'Dataset'!A51</f>
      </c>
      <c r="B51" s="0">
        <f>'Dataset'!B51</f>
      </c>
      <c r="C51" s="0">
        <f>'Dataset'!F51</f>
      </c>
      <c r="D51" s="0">
        <f>'Dataset'!G51</f>
      </c>
    </row>
    <row r="52">
      <c r="A52" s="0">
        <f>'Dataset'!A52</f>
      </c>
      <c r="B52" s="0">
        <f>'Dataset'!B52</f>
      </c>
      <c r="C52" s="0">
        <f>'Dataset'!F52</f>
      </c>
      <c r="D52" s="0">
        <f>'Dataset'!G52</f>
      </c>
    </row>
    <row r="53">
      <c r="A53" s="0">
        <f>'Dataset'!A53</f>
      </c>
      <c r="B53" s="0">
        <f>'Dataset'!B53</f>
      </c>
      <c r="C53" s="0">
        <f>'Dataset'!F53</f>
      </c>
      <c r="D53" s="0">
        <f>'Dataset'!G53</f>
      </c>
    </row>
    <row r="54">
      <c r="A54" s="0">
        <f>'Dataset'!A54</f>
      </c>
      <c r="B54" s="0">
        <f>'Dataset'!B54</f>
      </c>
      <c r="C54" s="0">
        <f>'Dataset'!F54</f>
      </c>
      <c r="D54" s="0">
        <f>'Dataset'!G54</f>
      </c>
    </row>
    <row r="55">
      <c r="A55" s="0">
        <f>'Dataset'!A55</f>
      </c>
      <c r="B55" s="0">
        <f>'Dataset'!B55</f>
      </c>
      <c r="C55" s="0">
        <f>'Dataset'!F55</f>
      </c>
      <c r="D55" s="0">
        <f>'Dataset'!G55</f>
      </c>
    </row>
    <row r="56">
      <c r="A56" s="0">
        <f>'Dataset'!A56</f>
      </c>
      <c r="B56" s="0">
        <f>'Dataset'!B56</f>
      </c>
      <c r="C56" s="0">
        <f>'Dataset'!F56</f>
      </c>
      <c r="D56" s="0">
        <f>'Dataset'!G56</f>
      </c>
    </row>
    <row r="57">
      <c r="A57" s="0">
        <f>'Dataset'!A57</f>
      </c>
      <c r="B57" s="0">
        <f>'Dataset'!B57</f>
      </c>
      <c r="C57" s="0">
        <f>'Dataset'!F57</f>
      </c>
      <c r="D57" s="0">
        <f>'Dataset'!G57</f>
      </c>
    </row>
    <row r="58">
      <c r="A58" s="0">
        <f>'Dataset'!A58</f>
      </c>
      <c r="B58" s="0">
        <f>'Dataset'!B58</f>
      </c>
      <c r="C58" s="0">
        <f>'Dataset'!F58</f>
      </c>
      <c r="D58" s="0">
        <f>'Dataset'!G58</f>
      </c>
    </row>
    <row r="59">
      <c r="A59" s="0">
        <f>'Dataset'!A59</f>
      </c>
      <c r="B59" s="0">
        <f>'Dataset'!B59</f>
      </c>
      <c r="C59" s="0">
        <f>'Dataset'!F59</f>
      </c>
      <c r="D59" s="0">
        <f>'Dataset'!G59</f>
      </c>
    </row>
    <row r="60">
      <c r="A60" s="0">
        <f>'Dataset'!A60</f>
      </c>
      <c r="B60" s="0">
        <f>'Dataset'!B60</f>
      </c>
      <c r="C60" s="0">
        <f>'Dataset'!F60</f>
      </c>
      <c r="D60" s="0">
        <f>'Dataset'!G60</f>
      </c>
    </row>
    <row r="61">
      <c r="A61" s="0">
        <f>'Dataset'!A61</f>
      </c>
      <c r="B61" s="0">
        <f>'Dataset'!B61</f>
      </c>
      <c r="C61" s="0">
        <f>'Dataset'!F61</f>
      </c>
      <c r="D61" s="0">
        <f>'Dataset'!G61</f>
      </c>
    </row>
    <row r="62">
      <c r="A62" s="0">
        <f>'Dataset'!A62</f>
      </c>
      <c r="B62" s="0">
        <f>'Dataset'!B62</f>
      </c>
      <c r="C62" s="0">
        <f>'Dataset'!F62</f>
      </c>
      <c r="D62" s="0">
        <f>'Dataset'!G62</f>
      </c>
    </row>
    <row r="63">
      <c r="A63" s="0">
        <f>'Dataset'!A63</f>
      </c>
      <c r="B63" s="0">
        <f>'Dataset'!B63</f>
      </c>
      <c r="C63" s="0">
        <f>'Dataset'!F63</f>
      </c>
      <c r="D63" s="0">
        <f>'Dataset'!G63</f>
      </c>
    </row>
    <row r="64">
      <c r="A64" s="0">
        <f>'Dataset'!A64</f>
      </c>
      <c r="B64" s="0">
        <f>'Dataset'!B64</f>
      </c>
      <c r="C64" s="0">
        <f>'Dataset'!F64</f>
      </c>
      <c r="D64" s="0">
        <f>'Dataset'!G64</f>
      </c>
    </row>
    <row r="65">
      <c r="A65" s="0">
        <f>'Dataset'!A65</f>
      </c>
      <c r="B65" s="0">
        <f>'Dataset'!B65</f>
      </c>
      <c r="C65" s="0">
        <f>'Dataset'!F65</f>
      </c>
      <c r="D65" s="0">
        <f>'Dataset'!G65</f>
      </c>
    </row>
    <row r="66">
      <c r="A66" s="0">
        <f>'Dataset'!A66</f>
      </c>
      <c r="B66" s="0">
        <f>'Dataset'!B66</f>
      </c>
      <c r="C66" s="0">
        <f>'Dataset'!F66</f>
      </c>
      <c r="D66" s="0">
        <f>'Dataset'!G66</f>
      </c>
    </row>
    <row r="67">
      <c r="A67" s="0">
        <f>'Dataset'!A67</f>
      </c>
      <c r="B67" s="0">
        <f>'Dataset'!B67</f>
      </c>
      <c r="C67" s="0">
        <f>'Dataset'!F67</f>
      </c>
      <c r="D67" s="0">
        <f>'Dataset'!G67</f>
      </c>
    </row>
    <row r="68">
      <c r="A68" s="0">
        <f>'Dataset'!A68</f>
      </c>
      <c r="B68" s="0">
        <f>'Dataset'!B68</f>
      </c>
      <c r="C68" s="0">
        <f>'Dataset'!F68</f>
      </c>
      <c r="D68" s="0">
        <f>'Dataset'!G68</f>
      </c>
    </row>
    <row r="69">
      <c r="A69" s="0">
        <f>'Dataset'!A69</f>
      </c>
      <c r="B69" s="0">
        <f>'Dataset'!B69</f>
      </c>
      <c r="C69" s="0">
        <f>'Dataset'!F69</f>
      </c>
      <c r="D69" s="0">
        <f>'Dataset'!G69</f>
      </c>
    </row>
    <row r="70">
      <c r="A70" s="0">
        <f>'Dataset'!A70</f>
      </c>
      <c r="B70" s="0">
        <f>'Dataset'!B70</f>
      </c>
      <c r="C70" s="0">
        <f>'Dataset'!F70</f>
      </c>
      <c r="D70" s="0">
        <f>'Dataset'!G70</f>
      </c>
    </row>
    <row r="71">
      <c r="A71" s="0">
        <f>'Dataset'!A71</f>
      </c>
      <c r="B71" s="0">
        <f>'Dataset'!B71</f>
      </c>
      <c r="C71" s="0">
        <f>'Dataset'!F71</f>
      </c>
      <c r="D71" s="0">
        <f>'Dataset'!G71</f>
      </c>
    </row>
    <row r="72">
      <c r="A72" s="0">
        <f>'Dataset'!A72</f>
      </c>
      <c r="B72" s="0">
        <f>'Dataset'!B72</f>
      </c>
      <c r="C72" s="0">
        <f>'Dataset'!F72</f>
      </c>
      <c r="D72" s="0">
        <f>'Dataset'!G72</f>
      </c>
    </row>
    <row r="73">
      <c r="A73" s="0">
        <f>'Dataset'!A73</f>
      </c>
      <c r="B73" s="0">
        <f>'Dataset'!B73</f>
      </c>
      <c r="C73" s="0">
        <f>'Dataset'!F73</f>
      </c>
      <c r="D73" s="0">
        <f>'Dataset'!G73</f>
      </c>
    </row>
    <row r="74">
      <c r="A74" s="0">
        <f>'Dataset'!A74</f>
      </c>
      <c r="B74" s="0">
        <f>'Dataset'!B74</f>
      </c>
      <c r="C74" s="0">
        <f>'Dataset'!F74</f>
      </c>
      <c r="D74" s="0">
        <f>'Dataset'!G74</f>
      </c>
    </row>
    <row r="75">
      <c r="A75" s="0">
        <f>'Dataset'!A75</f>
      </c>
      <c r="B75" s="0">
        <f>'Dataset'!B75</f>
      </c>
      <c r="C75" s="0">
        <f>'Dataset'!F75</f>
      </c>
      <c r="D75" s="0">
        <f>'Dataset'!G75</f>
      </c>
    </row>
    <row r="76">
      <c r="A76" s="0">
        <f>'Dataset'!A76</f>
      </c>
      <c r="B76" s="0">
        <f>'Dataset'!B76</f>
      </c>
      <c r="C76" s="0">
        <f>'Dataset'!F76</f>
      </c>
      <c r="D76" s="0">
        <f>'Dataset'!G76</f>
      </c>
    </row>
    <row r="77">
      <c r="A77" s="0">
        <f>'Dataset'!A77</f>
      </c>
      <c r="B77" s="0">
        <f>'Dataset'!B77</f>
      </c>
      <c r="C77" s="0">
        <f>'Dataset'!F77</f>
      </c>
      <c r="D77" s="0">
        <f>'Dataset'!G77</f>
      </c>
    </row>
    <row r="78">
      <c r="A78" s="0">
        <f>'Dataset'!A78</f>
      </c>
      <c r="B78" s="0">
        <f>'Dataset'!B78</f>
      </c>
      <c r="C78" s="0">
        <f>'Dataset'!F78</f>
      </c>
      <c r="D78" s="0">
        <f>'Dataset'!G78</f>
      </c>
    </row>
    <row r="79">
      <c r="A79" s="0">
        <f>'Dataset'!A79</f>
      </c>
      <c r="B79" s="0">
        <f>'Dataset'!B79</f>
      </c>
      <c r="C79" s="0">
        <f>'Dataset'!F79</f>
      </c>
      <c r="D79" s="0">
        <f>'Dataset'!G79</f>
      </c>
    </row>
    <row r="80">
      <c r="A80" s="0">
        <f>'Dataset'!A80</f>
      </c>
      <c r="B80" s="0">
        <f>'Dataset'!B80</f>
      </c>
      <c r="C80" s="0">
        <f>'Dataset'!F80</f>
      </c>
      <c r="D80" s="0">
        <f>'Dataset'!G80</f>
      </c>
    </row>
    <row r="81">
      <c r="A81" s="0">
        <f>'Dataset'!A81</f>
      </c>
      <c r="B81" s="0">
        <f>'Dataset'!B81</f>
      </c>
      <c r="C81" s="0">
        <f>'Dataset'!F81</f>
      </c>
      <c r="D81" s="0">
        <f>'Dataset'!G81</f>
      </c>
    </row>
    <row r="82">
      <c r="A82" s="0">
        <f>'Dataset'!A82</f>
      </c>
      <c r="B82" s="0">
        <f>'Dataset'!B82</f>
      </c>
      <c r="C82" s="0">
        <f>'Dataset'!F82</f>
      </c>
      <c r="D82" s="0">
        <f>'Dataset'!G82</f>
      </c>
    </row>
    <row r="83">
      <c r="A83" s="0">
        <f>'Dataset'!A83</f>
      </c>
      <c r="B83" s="0">
        <f>'Dataset'!B83</f>
      </c>
      <c r="C83" s="0">
        <f>'Dataset'!F83</f>
      </c>
      <c r="D83" s="0">
        <f>'Dataset'!G83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83"/>
  <sheetViews>
    <sheetView workbookViewId="0"/>
  </sheetViews>
  <sheetFormatPr defaultRowHeight="15"/>
  <cols>
    <col min="2" max="2" width="14.7923460006714" customWidth="1"/>
    <col min="3" max="3" width="16.5100727081299" customWidth="1"/>
    <col min="4" max="4" width="14.1386079788208" customWidth="1"/>
    <col min="5" max="5" width="13.389723777771" customWidth="1"/>
    <col min="6" max="6" width="9.140625" customWidth="1"/>
    <col min="7" max="7" width="13.5994520187378" customWidth="1"/>
    <col min="9" max="9" width="27.3954887390137" customWidth="1"/>
    <col min="10" max="10" width="24.9176235198975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I1" s="0" t="s">
        <v>43</v>
      </c>
      <c r="J1" s="0" t="s">
        <v>44</v>
      </c>
    </row>
    <row r="2">
      <c r="A2" s="0">
        <v>0</v>
      </c>
      <c r="B2" s="2">
        <f>'Dataset'!H2</f>
      </c>
      <c r="C2" s="2">
        <f ref="C2:C83" t="shared" si="1">J2</f>
      </c>
      <c r="D2" s="2">
        <f ref="D2:D83" t="shared" si="2">ABS(B2 - C2)</f>
      </c>
      <c r="E2" s="2">
        <f ref="E2:E83" t="shared" si="3">ABS(D2 / B2)</f>
      </c>
      <c r="F2" s="2">
        <f ref="F2:F83" t="shared" si="4">C2 - B2</f>
      </c>
      <c r="G2" s="2">
        <f ref="G2:G83" t="shared" si="5">POWER(F2, 2)</f>
      </c>
      <c r="I2" s="2">
        <f>=(((-8.18496144729152/(LN(0.727899265744582*Inputs!$C2))+-0.781306118471535*Inputs!$C2/(LN(2.0385162802852*Inputs!$C2)))/((-0.742344207950018*Inputs!$D2+1.19406320788749*Inputs!$C2))+(-1.43976057231078/(LN(1.94744215211528*Inputs!$A2))+-1.36968539753994/(LN(1.98923816157163*Inputs!$B2))))*-0.00113795518566353+0.756728181171883)</f>
      </c>
      <c r="J2" s="2">
        <f ref="J2:J83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((-8.18496144729152/(LN(0.727899265744582*Inputs!$C3))+-0.781306118471535*Inputs!$C3/(LN(2.0385162802852*Inputs!$C3)))/((-0.742344207950018*Inputs!$D3+1.19406320788749*Inputs!$C3))+(-1.43976057231078/(LN(1.94744215211528*Inputs!$A3))+-1.36968539753994/(LN(1.98923816157163*Inputs!$B3))))*-0.00113795518566353+0.756728181171883)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((-8.18496144729152/(LN(0.727899265744582*Inputs!$C4))+-0.781306118471535*Inputs!$C4/(LN(2.0385162802852*Inputs!$C4)))/((-0.742344207950018*Inputs!$D4+1.19406320788749*Inputs!$C4))+(-1.43976057231078/(LN(1.94744215211528*Inputs!$A4))+-1.36968539753994/(LN(1.98923816157163*Inputs!$B4))))*-0.00113795518566353+0.756728181171883)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((-8.18496144729152/(LN(0.727899265744582*Inputs!$C5))+-0.781306118471535*Inputs!$C5/(LN(2.0385162802852*Inputs!$C5)))/((-0.742344207950018*Inputs!$D5+1.19406320788749*Inputs!$C5))+(-1.43976057231078/(LN(1.94744215211528*Inputs!$A5))+-1.36968539753994/(LN(1.98923816157163*Inputs!$B5))))*-0.00113795518566353+0.756728181171883)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((-8.18496144729152/(LN(0.727899265744582*Inputs!$C6))+-0.781306118471535*Inputs!$C6/(LN(2.0385162802852*Inputs!$C6)))/((-0.742344207950018*Inputs!$D6+1.19406320788749*Inputs!$C6))+(-1.43976057231078/(LN(1.94744215211528*Inputs!$A6))+-1.36968539753994/(LN(1.98923816157163*Inputs!$B6))))*-0.00113795518566353+0.756728181171883)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((-8.18496144729152/(LN(0.727899265744582*Inputs!$C7))+-0.781306118471535*Inputs!$C7/(LN(2.0385162802852*Inputs!$C7)))/((-0.742344207950018*Inputs!$D7+1.19406320788749*Inputs!$C7))+(-1.43976057231078/(LN(1.94744215211528*Inputs!$A7))+-1.36968539753994/(LN(1.98923816157163*Inputs!$B7))))*-0.00113795518566353+0.756728181171883)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((-8.18496144729152/(LN(0.727899265744582*Inputs!$C8))+-0.781306118471535*Inputs!$C8/(LN(2.0385162802852*Inputs!$C8)))/((-0.742344207950018*Inputs!$D8+1.19406320788749*Inputs!$C8))+(-1.43976057231078/(LN(1.94744215211528*Inputs!$A8))+-1.36968539753994/(LN(1.98923816157163*Inputs!$B8))))*-0.00113795518566353+0.756728181171883)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((-8.18496144729152/(LN(0.727899265744582*Inputs!$C9))+-0.781306118471535*Inputs!$C9/(LN(2.0385162802852*Inputs!$C9)))/((-0.742344207950018*Inputs!$D9+1.19406320788749*Inputs!$C9))+(-1.43976057231078/(LN(1.94744215211528*Inputs!$A9))+-1.36968539753994/(LN(1.98923816157163*Inputs!$B9))))*-0.00113795518566353+0.756728181171883)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((-8.18496144729152/(LN(0.727899265744582*Inputs!$C10))+-0.781306118471535*Inputs!$C10/(LN(2.0385162802852*Inputs!$C10)))/((-0.742344207950018*Inputs!$D10+1.19406320788749*Inputs!$C10))+(-1.43976057231078/(LN(1.94744215211528*Inputs!$A10))+-1.36968539753994/(LN(1.98923816157163*Inputs!$B10))))*-0.00113795518566353+0.756728181171883)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((-8.18496144729152/(LN(0.727899265744582*Inputs!$C11))+-0.781306118471535*Inputs!$C11/(LN(2.0385162802852*Inputs!$C11)))/((-0.742344207950018*Inputs!$D11+1.19406320788749*Inputs!$C11))+(-1.43976057231078/(LN(1.94744215211528*Inputs!$A11))+-1.36968539753994/(LN(1.98923816157163*Inputs!$B11))))*-0.00113795518566353+0.756728181171883)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((-8.18496144729152/(LN(0.727899265744582*Inputs!$C12))+-0.781306118471535*Inputs!$C12/(LN(2.0385162802852*Inputs!$C12)))/((-0.742344207950018*Inputs!$D12+1.19406320788749*Inputs!$C12))+(-1.43976057231078/(LN(1.94744215211528*Inputs!$A12))+-1.36968539753994/(LN(1.98923816157163*Inputs!$B12))))*-0.00113795518566353+0.756728181171883)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((-8.18496144729152/(LN(0.727899265744582*Inputs!$C13))+-0.781306118471535*Inputs!$C13/(LN(2.0385162802852*Inputs!$C13)))/((-0.742344207950018*Inputs!$D13+1.19406320788749*Inputs!$C13))+(-1.43976057231078/(LN(1.94744215211528*Inputs!$A13))+-1.36968539753994/(LN(1.98923816157163*Inputs!$B13))))*-0.00113795518566353+0.756728181171883)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((-8.18496144729152/(LN(0.727899265744582*Inputs!$C14))+-0.781306118471535*Inputs!$C14/(LN(2.0385162802852*Inputs!$C14)))/((-0.742344207950018*Inputs!$D14+1.19406320788749*Inputs!$C14))+(-1.43976057231078/(LN(1.94744215211528*Inputs!$A14))+-1.36968539753994/(LN(1.98923816157163*Inputs!$B14))))*-0.00113795518566353+0.756728181171883)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((-8.18496144729152/(LN(0.727899265744582*Inputs!$C15))+-0.781306118471535*Inputs!$C15/(LN(2.0385162802852*Inputs!$C15)))/((-0.742344207950018*Inputs!$D15+1.19406320788749*Inputs!$C15))+(-1.43976057231078/(LN(1.94744215211528*Inputs!$A15))+-1.36968539753994/(LN(1.98923816157163*Inputs!$B15))))*-0.00113795518566353+0.756728181171883)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((-8.18496144729152/(LN(0.727899265744582*Inputs!$C16))+-0.781306118471535*Inputs!$C16/(LN(2.0385162802852*Inputs!$C16)))/((-0.742344207950018*Inputs!$D16+1.19406320788749*Inputs!$C16))+(-1.43976057231078/(LN(1.94744215211528*Inputs!$A16))+-1.36968539753994/(LN(1.98923816157163*Inputs!$B16))))*-0.00113795518566353+0.756728181171883)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((-8.18496144729152/(LN(0.727899265744582*Inputs!$C17))+-0.781306118471535*Inputs!$C17/(LN(2.0385162802852*Inputs!$C17)))/((-0.742344207950018*Inputs!$D17+1.19406320788749*Inputs!$C17))+(-1.43976057231078/(LN(1.94744215211528*Inputs!$A17))+-1.36968539753994/(LN(1.98923816157163*Inputs!$B17))))*-0.00113795518566353+0.756728181171883)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((-8.18496144729152/(LN(0.727899265744582*Inputs!$C18))+-0.781306118471535*Inputs!$C18/(LN(2.0385162802852*Inputs!$C18)))/((-0.742344207950018*Inputs!$D18+1.19406320788749*Inputs!$C18))+(-1.43976057231078/(LN(1.94744215211528*Inputs!$A18))+-1.36968539753994/(LN(1.98923816157163*Inputs!$B18))))*-0.00113795518566353+0.756728181171883)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((-8.18496144729152/(LN(0.727899265744582*Inputs!$C19))+-0.781306118471535*Inputs!$C19/(LN(2.0385162802852*Inputs!$C19)))/((-0.742344207950018*Inputs!$D19+1.19406320788749*Inputs!$C19))+(-1.43976057231078/(LN(1.94744215211528*Inputs!$A19))+-1.36968539753994/(LN(1.98923816157163*Inputs!$B19))))*-0.00113795518566353+0.756728181171883)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((-8.18496144729152/(LN(0.727899265744582*Inputs!$C20))+-0.781306118471535*Inputs!$C20/(LN(2.0385162802852*Inputs!$C20)))/((-0.742344207950018*Inputs!$D20+1.19406320788749*Inputs!$C20))+(-1.43976057231078/(LN(1.94744215211528*Inputs!$A20))+-1.36968539753994/(LN(1.98923816157163*Inputs!$B20))))*-0.00113795518566353+0.756728181171883)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((-8.18496144729152/(LN(0.727899265744582*Inputs!$C21))+-0.781306118471535*Inputs!$C21/(LN(2.0385162802852*Inputs!$C21)))/((-0.742344207950018*Inputs!$D21+1.19406320788749*Inputs!$C21))+(-1.43976057231078/(LN(1.94744215211528*Inputs!$A21))+-1.36968539753994/(LN(1.98923816157163*Inputs!$B21))))*-0.00113795518566353+0.756728181171883)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((-8.18496144729152/(LN(0.727899265744582*Inputs!$C22))+-0.781306118471535*Inputs!$C22/(LN(2.0385162802852*Inputs!$C22)))/((-0.742344207950018*Inputs!$D22+1.19406320788749*Inputs!$C22))+(-1.43976057231078/(LN(1.94744215211528*Inputs!$A22))+-1.36968539753994/(LN(1.98923816157163*Inputs!$B22))))*-0.00113795518566353+0.756728181171883)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((-8.18496144729152/(LN(0.727899265744582*Inputs!$C23))+-0.781306118471535*Inputs!$C23/(LN(2.0385162802852*Inputs!$C23)))/((-0.742344207950018*Inputs!$D23+1.19406320788749*Inputs!$C23))+(-1.43976057231078/(LN(1.94744215211528*Inputs!$A23))+-1.36968539753994/(LN(1.98923816157163*Inputs!$B23))))*-0.00113795518566353+0.756728181171883)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((-8.18496144729152/(LN(0.727899265744582*Inputs!$C24))+-0.781306118471535*Inputs!$C24/(LN(2.0385162802852*Inputs!$C24)))/((-0.742344207950018*Inputs!$D24+1.19406320788749*Inputs!$C24))+(-1.43976057231078/(LN(1.94744215211528*Inputs!$A24))+-1.36968539753994/(LN(1.98923816157163*Inputs!$B24))))*-0.00113795518566353+0.756728181171883)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((-8.18496144729152/(LN(0.727899265744582*Inputs!$C25))+-0.781306118471535*Inputs!$C25/(LN(2.0385162802852*Inputs!$C25)))/((-0.742344207950018*Inputs!$D25+1.19406320788749*Inputs!$C25))+(-1.43976057231078/(LN(1.94744215211528*Inputs!$A25))+-1.36968539753994/(LN(1.98923816157163*Inputs!$B25))))*-0.00113795518566353+0.756728181171883)</f>
      </c>
      <c r="J25" s="2">
        <f t="shared" si="6"/>
      </c>
    </row>
    <row r="26">
      <c r="A26" s="0">
        <v>24</v>
      </c>
      <c r="B26" s="2">
        <f>'Dataset'!H26</f>
      </c>
      <c r="C26" s="2">
        <f t="shared" si="1"/>
      </c>
      <c r="D26" s="2">
        <f t="shared" si="2"/>
      </c>
      <c r="E26" s="2">
        <f t="shared" si="3"/>
      </c>
      <c r="F26" s="2">
        <f t="shared" si="4"/>
      </c>
      <c r="G26" s="2">
        <f t="shared" si="5"/>
      </c>
      <c r="I26" s="2">
        <f>=(((-8.18496144729152/(LN(0.727899265744582*Inputs!$C26))+-0.781306118471535*Inputs!$C26/(LN(2.0385162802852*Inputs!$C26)))/((-0.742344207950018*Inputs!$D26+1.19406320788749*Inputs!$C26))+(-1.43976057231078/(LN(1.94744215211528*Inputs!$A26))+-1.36968539753994/(LN(1.98923816157163*Inputs!$B26))))*-0.00113795518566353+0.756728181171883)</f>
      </c>
      <c r="J26" s="2">
        <f t="shared" si="6"/>
      </c>
    </row>
    <row r="27">
      <c r="A27" s="0">
        <v>25</v>
      </c>
      <c r="B27" s="2">
        <f>'Dataset'!H27</f>
      </c>
      <c r="C27" s="2">
        <f t="shared" si="1"/>
      </c>
      <c r="D27" s="2">
        <f t="shared" si="2"/>
      </c>
      <c r="E27" s="2">
        <f t="shared" si="3"/>
      </c>
      <c r="F27" s="2">
        <f t="shared" si="4"/>
      </c>
      <c r="G27" s="2">
        <f t="shared" si="5"/>
      </c>
      <c r="I27" s="2">
        <f>=(((-8.18496144729152/(LN(0.727899265744582*Inputs!$C27))+-0.781306118471535*Inputs!$C27/(LN(2.0385162802852*Inputs!$C27)))/((-0.742344207950018*Inputs!$D27+1.19406320788749*Inputs!$C27))+(-1.43976057231078/(LN(1.94744215211528*Inputs!$A27))+-1.36968539753994/(LN(1.98923816157163*Inputs!$B27))))*-0.00113795518566353+0.756728181171883)</f>
      </c>
      <c r="J27" s="2">
        <f t="shared" si="6"/>
      </c>
    </row>
    <row r="28">
      <c r="A28" s="0">
        <v>26</v>
      </c>
      <c r="B28" s="2">
        <f>'Dataset'!H28</f>
      </c>
      <c r="C28" s="2">
        <f t="shared" si="1"/>
      </c>
      <c r="D28" s="2">
        <f t="shared" si="2"/>
      </c>
      <c r="E28" s="2">
        <f t="shared" si="3"/>
      </c>
      <c r="F28" s="2">
        <f t="shared" si="4"/>
      </c>
      <c r="G28" s="2">
        <f t="shared" si="5"/>
      </c>
      <c r="I28" s="2">
        <f>=(((-8.18496144729152/(LN(0.727899265744582*Inputs!$C28))+-0.781306118471535*Inputs!$C28/(LN(2.0385162802852*Inputs!$C28)))/((-0.742344207950018*Inputs!$D28+1.19406320788749*Inputs!$C28))+(-1.43976057231078/(LN(1.94744215211528*Inputs!$A28))+-1.36968539753994/(LN(1.98923816157163*Inputs!$B28))))*-0.00113795518566353+0.756728181171883)</f>
      </c>
      <c r="J28" s="2">
        <f t="shared" si="6"/>
      </c>
    </row>
    <row r="29">
      <c r="A29" s="0">
        <v>27</v>
      </c>
      <c r="B29" s="2">
        <f>'Dataset'!H29</f>
      </c>
      <c r="C29" s="2">
        <f t="shared" si="1"/>
      </c>
      <c r="D29" s="2">
        <f t="shared" si="2"/>
      </c>
      <c r="E29" s="2">
        <f t="shared" si="3"/>
      </c>
      <c r="F29" s="2">
        <f t="shared" si="4"/>
      </c>
      <c r="G29" s="2">
        <f t="shared" si="5"/>
      </c>
      <c r="I29" s="2">
        <f>=(((-8.18496144729152/(LN(0.727899265744582*Inputs!$C29))+-0.781306118471535*Inputs!$C29/(LN(2.0385162802852*Inputs!$C29)))/((-0.742344207950018*Inputs!$D29+1.19406320788749*Inputs!$C29))+(-1.43976057231078/(LN(1.94744215211528*Inputs!$A29))+-1.36968539753994/(LN(1.98923816157163*Inputs!$B29))))*-0.00113795518566353+0.756728181171883)</f>
      </c>
      <c r="J29" s="2">
        <f t="shared" si="6"/>
      </c>
    </row>
    <row r="30">
      <c r="A30" s="0">
        <v>28</v>
      </c>
      <c r="B30" s="2">
        <f>'Dataset'!H30</f>
      </c>
      <c r="C30" s="2">
        <f t="shared" si="1"/>
      </c>
      <c r="D30" s="2">
        <f t="shared" si="2"/>
      </c>
      <c r="E30" s="2">
        <f t="shared" si="3"/>
      </c>
      <c r="F30" s="2">
        <f t="shared" si="4"/>
      </c>
      <c r="G30" s="2">
        <f t="shared" si="5"/>
      </c>
      <c r="I30" s="2">
        <f>=(((-8.18496144729152/(LN(0.727899265744582*Inputs!$C30))+-0.781306118471535*Inputs!$C30/(LN(2.0385162802852*Inputs!$C30)))/((-0.742344207950018*Inputs!$D30+1.19406320788749*Inputs!$C30))+(-1.43976057231078/(LN(1.94744215211528*Inputs!$A30))+-1.36968539753994/(LN(1.98923816157163*Inputs!$B30))))*-0.00113795518566353+0.756728181171883)</f>
      </c>
      <c r="J30" s="2">
        <f t="shared" si="6"/>
      </c>
    </row>
    <row r="31">
      <c r="A31" s="0">
        <v>29</v>
      </c>
      <c r="B31" s="2">
        <f>'Dataset'!H31</f>
      </c>
      <c r="C31" s="2">
        <f t="shared" si="1"/>
      </c>
      <c r="D31" s="2">
        <f t="shared" si="2"/>
      </c>
      <c r="E31" s="2">
        <f t="shared" si="3"/>
      </c>
      <c r="F31" s="2">
        <f t="shared" si="4"/>
      </c>
      <c r="G31" s="2">
        <f t="shared" si="5"/>
      </c>
      <c r="I31" s="2">
        <f>=(((-8.18496144729152/(LN(0.727899265744582*Inputs!$C31))+-0.781306118471535*Inputs!$C31/(LN(2.0385162802852*Inputs!$C31)))/((-0.742344207950018*Inputs!$D31+1.19406320788749*Inputs!$C31))+(-1.43976057231078/(LN(1.94744215211528*Inputs!$A31))+-1.36968539753994/(LN(1.98923816157163*Inputs!$B31))))*-0.00113795518566353+0.756728181171883)</f>
      </c>
      <c r="J31" s="2">
        <f t="shared" si="6"/>
      </c>
    </row>
    <row r="32">
      <c r="A32" s="0">
        <v>30</v>
      </c>
      <c r="B32" s="2">
        <f>'Dataset'!H32</f>
      </c>
      <c r="C32" s="2">
        <f t="shared" si="1"/>
      </c>
      <c r="D32" s="2">
        <f t="shared" si="2"/>
      </c>
      <c r="E32" s="2">
        <f t="shared" si="3"/>
      </c>
      <c r="F32" s="2">
        <f t="shared" si="4"/>
      </c>
      <c r="G32" s="2">
        <f t="shared" si="5"/>
      </c>
      <c r="I32" s="2">
        <f>=(((-8.18496144729152/(LN(0.727899265744582*Inputs!$C32))+-0.781306118471535*Inputs!$C32/(LN(2.0385162802852*Inputs!$C32)))/((-0.742344207950018*Inputs!$D32+1.19406320788749*Inputs!$C32))+(-1.43976057231078/(LN(1.94744215211528*Inputs!$A32))+-1.36968539753994/(LN(1.98923816157163*Inputs!$B32))))*-0.00113795518566353+0.756728181171883)</f>
      </c>
      <c r="J32" s="2">
        <f t="shared" si="6"/>
      </c>
    </row>
    <row r="33">
      <c r="A33" s="0">
        <v>31</v>
      </c>
      <c r="B33" s="2">
        <f>'Dataset'!H33</f>
      </c>
      <c r="C33" s="2">
        <f t="shared" si="1"/>
      </c>
      <c r="D33" s="2">
        <f t="shared" si="2"/>
      </c>
      <c r="E33" s="2">
        <f t="shared" si="3"/>
      </c>
      <c r="F33" s="2">
        <f t="shared" si="4"/>
      </c>
      <c r="G33" s="2">
        <f t="shared" si="5"/>
      </c>
      <c r="I33" s="2">
        <f>=(((-8.18496144729152/(LN(0.727899265744582*Inputs!$C33))+-0.781306118471535*Inputs!$C33/(LN(2.0385162802852*Inputs!$C33)))/((-0.742344207950018*Inputs!$D33+1.19406320788749*Inputs!$C33))+(-1.43976057231078/(LN(1.94744215211528*Inputs!$A33))+-1.36968539753994/(LN(1.98923816157163*Inputs!$B33))))*-0.00113795518566353+0.756728181171883)</f>
      </c>
      <c r="J33" s="2">
        <f t="shared" si="6"/>
      </c>
    </row>
    <row r="34">
      <c r="A34" s="0">
        <v>32</v>
      </c>
      <c r="B34" s="2">
        <f>'Dataset'!H34</f>
      </c>
      <c r="C34" s="2">
        <f t="shared" si="1"/>
      </c>
      <c r="D34" s="2">
        <f t="shared" si="2"/>
      </c>
      <c r="E34" s="2">
        <f t="shared" si="3"/>
      </c>
      <c r="F34" s="2">
        <f t="shared" si="4"/>
      </c>
      <c r="G34" s="2">
        <f t="shared" si="5"/>
      </c>
      <c r="I34" s="2">
        <f>=(((-8.18496144729152/(LN(0.727899265744582*Inputs!$C34))+-0.781306118471535*Inputs!$C34/(LN(2.0385162802852*Inputs!$C34)))/((-0.742344207950018*Inputs!$D34+1.19406320788749*Inputs!$C34))+(-1.43976057231078/(LN(1.94744215211528*Inputs!$A34))+-1.36968539753994/(LN(1.98923816157163*Inputs!$B34))))*-0.00113795518566353+0.756728181171883)</f>
      </c>
      <c r="J34" s="2">
        <f t="shared" si="6"/>
      </c>
    </row>
    <row r="35">
      <c r="A35" s="0">
        <v>33</v>
      </c>
      <c r="B35" s="2">
        <f>'Dataset'!H35</f>
      </c>
      <c r="C35" s="2">
        <f t="shared" si="1"/>
      </c>
      <c r="D35" s="2">
        <f t="shared" si="2"/>
      </c>
      <c r="E35" s="2">
        <f t="shared" si="3"/>
      </c>
      <c r="F35" s="2">
        <f t="shared" si="4"/>
      </c>
      <c r="G35" s="2">
        <f t="shared" si="5"/>
      </c>
      <c r="I35" s="2">
        <f>=(((-8.18496144729152/(LN(0.727899265744582*Inputs!$C35))+-0.781306118471535*Inputs!$C35/(LN(2.0385162802852*Inputs!$C35)))/((-0.742344207950018*Inputs!$D35+1.19406320788749*Inputs!$C35))+(-1.43976057231078/(LN(1.94744215211528*Inputs!$A35))+-1.36968539753994/(LN(1.98923816157163*Inputs!$B35))))*-0.00113795518566353+0.756728181171883)</f>
      </c>
      <c r="J35" s="2">
        <f t="shared" si="6"/>
      </c>
    </row>
    <row r="36">
      <c r="A36" s="0">
        <v>34</v>
      </c>
      <c r="B36" s="2">
        <f>'Dataset'!H36</f>
      </c>
      <c r="C36" s="2">
        <f t="shared" si="1"/>
      </c>
      <c r="D36" s="2">
        <f t="shared" si="2"/>
      </c>
      <c r="E36" s="2">
        <f t="shared" si="3"/>
      </c>
      <c r="F36" s="2">
        <f t="shared" si="4"/>
      </c>
      <c r="G36" s="2">
        <f t="shared" si="5"/>
      </c>
      <c r="I36" s="2">
        <f>=(((-8.18496144729152/(LN(0.727899265744582*Inputs!$C36))+-0.781306118471535*Inputs!$C36/(LN(2.0385162802852*Inputs!$C36)))/((-0.742344207950018*Inputs!$D36+1.19406320788749*Inputs!$C36))+(-1.43976057231078/(LN(1.94744215211528*Inputs!$A36))+-1.36968539753994/(LN(1.98923816157163*Inputs!$B36))))*-0.00113795518566353+0.756728181171883)</f>
      </c>
      <c r="J36" s="2">
        <f t="shared" si="6"/>
      </c>
    </row>
    <row r="37">
      <c r="A37" s="0">
        <v>35</v>
      </c>
      <c r="B37" s="2">
        <f>'Dataset'!H37</f>
      </c>
      <c r="C37" s="2">
        <f t="shared" si="1"/>
      </c>
      <c r="D37" s="2">
        <f t="shared" si="2"/>
      </c>
      <c r="E37" s="2">
        <f t="shared" si="3"/>
      </c>
      <c r="F37" s="2">
        <f t="shared" si="4"/>
      </c>
      <c r="G37" s="2">
        <f t="shared" si="5"/>
      </c>
      <c r="I37" s="2">
        <f>=(((-8.18496144729152/(LN(0.727899265744582*Inputs!$C37))+-0.781306118471535*Inputs!$C37/(LN(2.0385162802852*Inputs!$C37)))/((-0.742344207950018*Inputs!$D37+1.19406320788749*Inputs!$C37))+(-1.43976057231078/(LN(1.94744215211528*Inputs!$A37))+-1.36968539753994/(LN(1.98923816157163*Inputs!$B37))))*-0.00113795518566353+0.756728181171883)</f>
      </c>
      <c r="J37" s="2">
        <f t="shared" si="6"/>
      </c>
    </row>
    <row r="38">
      <c r="A38" s="0">
        <v>36</v>
      </c>
      <c r="B38" s="2">
        <f>'Dataset'!H38</f>
      </c>
      <c r="C38" s="2">
        <f t="shared" si="1"/>
      </c>
      <c r="D38" s="2">
        <f t="shared" si="2"/>
      </c>
      <c r="E38" s="2">
        <f t="shared" si="3"/>
      </c>
      <c r="F38" s="2">
        <f t="shared" si="4"/>
      </c>
      <c r="G38" s="2">
        <f t="shared" si="5"/>
      </c>
      <c r="I38" s="2">
        <f>=(((-8.18496144729152/(LN(0.727899265744582*Inputs!$C38))+-0.781306118471535*Inputs!$C38/(LN(2.0385162802852*Inputs!$C38)))/((-0.742344207950018*Inputs!$D38+1.19406320788749*Inputs!$C38))+(-1.43976057231078/(LN(1.94744215211528*Inputs!$A38))+-1.36968539753994/(LN(1.98923816157163*Inputs!$B38))))*-0.00113795518566353+0.756728181171883)</f>
      </c>
      <c r="J38" s="2">
        <f t="shared" si="6"/>
      </c>
    </row>
    <row r="39">
      <c r="A39" s="0">
        <v>37</v>
      </c>
      <c r="B39" s="2">
        <f>'Dataset'!H39</f>
      </c>
      <c r="C39" s="2">
        <f t="shared" si="1"/>
      </c>
      <c r="D39" s="2">
        <f t="shared" si="2"/>
      </c>
      <c r="E39" s="2">
        <f t="shared" si="3"/>
      </c>
      <c r="F39" s="2">
        <f t="shared" si="4"/>
      </c>
      <c r="G39" s="2">
        <f t="shared" si="5"/>
      </c>
      <c r="I39" s="2">
        <f>=(((-8.18496144729152/(LN(0.727899265744582*Inputs!$C39))+-0.781306118471535*Inputs!$C39/(LN(2.0385162802852*Inputs!$C39)))/((-0.742344207950018*Inputs!$D39+1.19406320788749*Inputs!$C39))+(-1.43976057231078/(LN(1.94744215211528*Inputs!$A39))+-1.36968539753994/(LN(1.98923816157163*Inputs!$B39))))*-0.00113795518566353+0.756728181171883)</f>
      </c>
      <c r="J39" s="2">
        <f t="shared" si="6"/>
      </c>
    </row>
    <row r="40">
      <c r="A40" s="0">
        <v>38</v>
      </c>
      <c r="B40" s="2">
        <f>'Dataset'!H40</f>
      </c>
      <c r="C40" s="2">
        <f t="shared" si="1"/>
      </c>
      <c r="D40" s="2">
        <f t="shared" si="2"/>
      </c>
      <c r="E40" s="2">
        <f t="shared" si="3"/>
      </c>
      <c r="F40" s="2">
        <f t="shared" si="4"/>
      </c>
      <c r="G40" s="2">
        <f t="shared" si="5"/>
      </c>
      <c r="I40" s="2">
        <f>=(((-8.18496144729152/(LN(0.727899265744582*Inputs!$C40))+-0.781306118471535*Inputs!$C40/(LN(2.0385162802852*Inputs!$C40)))/((-0.742344207950018*Inputs!$D40+1.19406320788749*Inputs!$C40))+(-1.43976057231078/(LN(1.94744215211528*Inputs!$A40))+-1.36968539753994/(LN(1.98923816157163*Inputs!$B40))))*-0.00113795518566353+0.756728181171883)</f>
      </c>
      <c r="J40" s="2">
        <f t="shared" si="6"/>
      </c>
    </row>
    <row r="41">
      <c r="A41" s="0">
        <v>39</v>
      </c>
      <c r="B41" s="2">
        <f>'Dataset'!H41</f>
      </c>
      <c r="C41" s="2">
        <f t="shared" si="1"/>
      </c>
      <c r="D41" s="2">
        <f t="shared" si="2"/>
      </c>
      <c r="E41" s="2">
        <f t="shared" si="3"/>
      </c>
      <c r="F41" s="2">
        <f t="shared" si="4"/>
      </c>
      <c r="G41" s="2">
        <f t="shared" si="5"/>
      </c>
      <c r="I41" s="2">
        <f>=(((-8.18496144729152/(LN(0.727899265744582*Inputs!$C41))+-0.781306118471535*Inputs!$C41/(LN(2.0385162802852*Inputs!$C41)))/((-0.742344207950018*Inputs!$D41+1.19406320788749*Inputs!$C41))+(-1.43976057231078/(LN(1.94744215211528*Inputs!$A41))+-1.36968539753994/(LN(1.98923816157163*Inputs!$B41))))*-0.00113795518566353+0.756728181171883)</f>
      </c>
      <c r="J41" s="2">
        <f t="shared" si="6"/>
      </c>
    </row>
    <row r="42">
      <c r="A42" s="0">
        <v>40</v>
      </c>
      <c r="B42" s="2">
        <f>'Dataset'!H42</f>
      </c>
      <c r="C42" s="2">
        <f t="shared" si="1"/>
      </c>
      <c r="D42" s="2">
        <f t="shared" si="2"/>
      </c>
      <c r="E42" s="2">
        <f t="shared" si="3"/>
      </c>
      <c r="F42" s="2">
        <f t="shared" si="4"/>
      </c>
      <c r="G42" s="2">
        <f t="shared" si="5"/>
      </c>
      <c r="I42" s="2">
        <f>=(((-8.18496144729152/(LN(0.727899265744582*Inputs!$C42))+-0.781306118471535*Inputs!$C42/(LN(2.0385162802852*Inputs!$C42)))/((-0.742344207950018*Inputs!$D42+1.19406320788749*Inputs!$C42))+(-1.43976057231078/(LN(1.94744215211528*Inputs!$A42))+-1.36968539753994/(LN(1.98923816157163*Inputs!$B42))))*-0.00113795518566353+0.756728181171883)</f>
      </c>
      <c r="J42" s="2">
        <f t="shared" si="6"/>
      </c>
    </row>
    <row r="43">
      <c r="A43" s="0">
        <v>41</v>
      </c>
      <c r="B43" s="2">
        <f>'Dataset'!H43</f>
      </c>
      <c r="C43" s="2">
        <f t="shared" si="1"/>
      </c>
      <c r="D43" s="2">
        <f t="shared" si="2"/>
      </c>
      <c r="E43" s="2">
        <f t="shared" si="3"/>
      </c>
      <c r="F43" s="2">
        <f t="shared" si="4"/>
      </c>
      <c r="G43" s="2">
        <f t="shared" si="5"/>
      </c>
      <c r="I43" s="2">
        <f>=(((-8.18496144729152/(LN(0.727899265744582*Inputs!$C43))+-0.781306118471535*Inputs!$C43/(LN(2.0385162802852*Inputs!$C43)))/((-0.742344207950018*Inputs!$D43+1.19406320788749*Inputs!$C43))+(-1.43976057231078/(LN(1.94744215211528*Inputs!$A43))+-1.36968539753994/(LN(1.98923816157163*Inputs!$B43))))*-0.00113795518566353+0.756728181171883)</f>
      </c>
      <c r="J43" s="2">
        <f t="shared" si="6"/>
      </c>
    </row>
    <row r="44">
      <c r="A44" s="0">
        <v>42</v>
      </c>
      <c r="B44" s="2">
        <f>'Dataset'!H44</f>
      </c>
      <c r="C44" s="2">
        <f t="shared" si="1"/>
      </c>
      <c r="D44" s="2">
        <f t="shared" si="2"/>
      </c>
      <c r="E44" s="2">
        <f t="shared" si="3"/>
      </c>
      <c r="F44" s="2">
        <f t="shared" si="4"/>
      </c>
      <c r="G44" s="2">
        <f t="shared" si="5"/>
      </c>
      <c r="I44" s="2">
        <f>=(((-8.18496144729152/(LN(0.727899265744582*Inputs!$C44))+-0.781306118471535*Inputs!$C44/(LN(2.0385162802852*Inputs!$C44)))/((-0.742344207950018*Inputs!$D44+1.19406320788749*Inputs!$C44))+(-1.43976057231078/(LN(1.94744215211528*Inputs!$A44))+-1.36968539753994/(LN(1.98923816157163*Inputs!$B44))))*-0.00113795518566353+0.756728181171883)</f>
      </c>
      <c r="J44" s="2">
        <f t="shared" si="6"/>
      </c>
    </row>
    <row r="45">
      <c r="A45" s="0">
        <v>43</v>
      </c>
      <c r="B45" s="2">
        <f>'Dataset'!H45</f>
      </c>
      <c r="C45" s="2">
        <f t="shared" si="1"/>
      </c>
      <c r="D45" s="2">
        <f t="shared" si="2"/>
      </c>
      <c r="E45" s="2">
        <f t="shared" si="3"/>
      </c>
      <c r="F45" s="2">
        <f t="shared" si="4"/>
      </c>
      <c r="G45" s="2">
        <f t="shared" si="5"/>
      </c>
      <c r="I45" s="2">
        <f>=(((-8.18496144729152/(LN(0.727899265744582*Inputs!$C45))+-0.781306118471535*Inputs!$C45/(LN(2.0385162802852*Inputs!$C45)))/((-0.742344207950018*Inputs!$D45+1.19406320788749*Inputs!$C45))+(-1.43976057231078/(LN(1.94744215211528*Inputs!$A45))+-1.36968539753994/(LN(1.98923816157163*Inputs!$B45))))*-0.00113795518566353+0.756728181171883)</f>
      </c>
      <c r="J45" s="2">
        <f t="shared" si="6"/>
      </c>
    </row>
    <row r="46">
      <c r="A46" s="0">
        <v>44</v>
      </c>
      <c r="B46" s="2">
        <f>'Dataset'!H46</f>
      </c>
      <c r="C46" s="2">
        <f t="shared" si="1"/>
      </c>
      <c r="D46" s="2">
        <f t="shared" si="2"/>
      </c>
      <c r="E46" s="2">
        <f t="shared" si="3"/>
      </c>
      <c r="F46" s="2">
        <f t="shared" si="4"/>
      </c>
      <c r="G46" s="2">
        <f t="shared" si="5"/>
      </c>
      <c r="I46" s="2">
        <f>=(((-8.18496144729152/(LN(0.727899265744582*Inputs!$C46))+-0.781306118471535*Inputs!$C46/(LN(2.0385162802852*Inputs!$C46)))/((-0.742344207950018*Inputs!$D46+1.19406320788749*Inputs!$C46))+(-1.43976057231078/(LN(1.94744215211528*Inputs!$A46))+-1.36968539753994/(LN(1.98923816157163*Inputs!$B46))))*-0.00113795518566353+0.756728181171883)</f>
      </c>
      <c r="J46" s="2">
        <f t="shared" si="6"/>
      </c>
    </row>
    <row r="47">
      <c r="A47" s="0">
        <v>45</v>
      </c>
      <c r="B47" s="2">
        <f>'Dataset'!H47</f>
      </c>
      <c r="C47" s="2">
        <f t="shared" si="1"/>
      </c>
      <c r="D47" s="2">
        <f t="shared" si="2"/>
      </c>
      <c r="E47" s="2">
        <f t="shared" si="3"/>
      </c>
      <c r="F47" s="2">
        <f t="shared" si="4"/>
      </c>
      <c r="G47" s="2">
        <f t="shared" si="5"/>
      </c>
      <c r="I47" s="2">
        <f>=(((-8.18496144729152/(LN(0.727899265744582*Inputs!$C47))+-0.781306118471535*Inputs!$C47/(LN(2.0385162802852*Inputs!$C47)))/((-0.742344207950018*Inputs!$D47+1.19406320788749*Inputs!$C47))+(-1.43976057231078/(LN(1.94744215211528*Inputs!$A47))+-1.36968539753994/(LN(1.98923816157163*Inputs!$B47))))*-0.00113795518566353+0.756728181171883)</f>
      </c>
      <c r="J47" s="2">
        <f t="shared" si="6"/>
      </c>
    </row>
    <row r="48">
      <c r="A48" s="0">
        <v>46</v>
      </c>
      <c r="B48" s="2">
        <f>'Dataset'!H48</f>
      </c>
      <c r="C48" s="2">
        <f t="shared" si="1"/>
      </c>
      <c r="D48" s="2">
        <f t="shared" si="2"/>
      </c>
      <c r="E48" s="2">
        <f t="shared" si="3"/>
      </c>
      <c r="F48" s="2">
        <f t="shared" si="4"/>
      </c>
      <c r="G48" s="2">
        <f t="shared" si="5"/>
      </c>
      <c r="I48" s="2">
        <f>=(((-8.18496144729152/(LN(0.727899265744582*Inputs!$C48))+-0.781306118471535*Inputs!$C48/(LN(2.0385162802852*Inputs!$C48)))/((-0.742344207950018*Inputs!$D48+1.19406320788749*Inputs!$C48))+(-1.43976057231078/(LN(1.94744215211528*Inputs!$A48))+-1.36968539753994/(LN(1.98923816157163*Inputs!$B48))))*-0.00113795518566353+0.756728181171883)</f>
      </c>
      <c r="J48" s="2">
        <f t="shared" si="6"/>
      </c>
    </row>
    <row r="49">
      <c r="A49" s="0">
        <v>47</v>
      </c>
      <c r="B49" s="2">
        <f>'Dataset'!H49</f>
      </c>
      <c r="C49" s="2">
        <f t="shared" si="1"/>
      </c>
      <c r="D49" s="2">
        <f t="shared" si="2"/>
      </c>
      <c r="E49" s="2">
        <f t="shared" si="3"/>
      </c>
      <c r="F49" s="2">
        <f t="shared" si="4"/>
      </c>
      <c r="G49" s="2">
        <f t="shared" si="5"/>
      </c>
      <c r="I49" s="2">
        <f>=(((-8.18496144729152/(LN(0.727899265744582*Inputs!$C49))+-0.781306118471535*Inputs!$C49/(LN(2.0385162802852*Inputs!$C49)))/((-0.742344207950018*Inputs!$D49+1.19406320788749*Inputs!$C49))+(-1.43976057231078/(LN(1.94744215211528*Inputs!$A49))+-1.36968539753994/(LN(1.98923816157163*Inputs!$B49))))*-0.00113795518566353+0.756728181171883)</f>
      </c>
      <c r="J49" s="2">
        <f t="shared" si="6"/>
      </c>
    </row>
    <row r="50">
      <c r="A50" s="0">
        <v>48</v>
      </c>
      <c r="B50" s="2">
        <f>'Dataset'!H50</f>
      </c>
      <c r="C50" s="2">
        <f t="shared" si="1"/>
      </c>
      <c r="D50" s="2">
        <f t="shared" si="2"/>
      </c>
      <c r="E50" s="2">
        <f t="shared" si="3"/>
      </c>
      <c r="F50" s="2">
        <f t="shared" si="4"/>
      </c>
      <c r="G50" s="2">
        <f t="shared" si="5"/>
      </c>
      <c r="I50" s="2">
        <f>=(((-8.18496144729152/(LN(0.727899265744582*Inputs!$C50))+-0.781306118471535*Inputs!$C50/(LN(2.0385162802852*Inputs!$C50)))/((-0.742344207950018*Inputs!$D50+1.19406320788749*Inputs!$C50))+(-1.43976057231078/(LN(1.94744215211528*Inputs!$A50))+-1.36968539753994/(LN(1.98923816157163*Inputs!$B50))))*-0.00113795518566353+0.756728181171883)</f>
      </c>
      <c r="J50" s="2">
        <f t="shared" si="6"/>
      </c>
    </row>
    <row r="51">
      <c r="A51" s="0">
        <v>49</v>
      </c>
      <c r="B51" s="2">
        <f>'Dataset'!H51</f>
      </c>
      <c r="C51" s="2">
        <f t="shared" si="1"/>
      </c>
      <c r="D51" s="2">
        <f t="shared" si="2"/>
      </c>
      <c r="E51" s="2">
        <f t="shared" si="3"/>
      </c>
      <c r="F51" s="2">
        <f t="shared" si="4"/>
      </c>
      <c r="G51" s="2">
        <f t="shared" si="5"/>
      </c>
      <c r="I51" s="2">
        <f>=(((-8.18496144729152/(LN(0.727899265744582*Inputs!$C51))+-0.781306118471535*Inputs!$C51/(LN(2.0385162802852*Inputs!$C51)))/((-0.742344207950018*Inputs!$D51+1.19406320788749*Inputs!$C51))+(-1.43976057231078/(LN(1.94744215211528*Inputs!$A51))+-1.36968539753994/(LN(1.98923816157163*Inputs!$B51))))*-0.00113795518566353+0.756728181171883)</f>
      </c>
      <c r="J51" s="2">
        <f t="shared" si="6"/>
      </c>
    </row>
    <row r="52">
      <c r="A52" s="0">
        <v>50</v>
      </c>
      <c r="B52" s="2">
        <f>'Dataset'!H52</f>
      </c>
      <c r="C52" s="2">
        <f t="shared" si="1"/>
      </c>
      <c r="D52" s="2">
        <f t="shared" si="2"/>
      </c>
      <c r="E52" s="2">
        <f t="shared" si="3"/>
      </c>
      <c r="F52" s="2">
        <f t="shared" si="4"/>
      </c>
      <c r="G52" s="2">
        <f t="shared" si="5"/>
      </c>
      <c r="I52" s="2">
        <f>=(((-8.18496144729152/(LN(0.727899265744582*Inputs!$C52))+-0.781306118471535*Inputs!$C52/(LN(2.0385162802852*Inputs!$C52)))/((-0.742344207950018*Inputs!$D52+1.19406320788749*Inputs!$C52))+(-1.43976057231078/(LN(1.94744215211528*Inputs!$A52))+-1.36968539753994/(LN(1.98923816157163*Inputs!$B52))))*-0.00113795518566353+0.756728181171883)</f>
      </c>
      <c r="J52" s="2">
        <f t="shared" si="6"/>
      </c>
    </row>
    <row r="53">
      <c r="A53" s="0">
        <v>51</v>
      </c>
      <c r="B53" s="2">
        <f>'Dataset'!H53</f>
      </c>
      <c r="C53" s="2">
        <f t="shared" si="1"/>
      </c>
      <c r="D53" s="2">
        <f t="shared" si="2"/>
      </c>
      <c r="E53" s="2">
        <f t="shared" si="3"/>
      </c>
      <c r="F53" s="2">
        <f t="shared" si="4"/>
      </c>
      <c r="G53" s="2">
        <f t="shared" si="5"/>
      </c>
      <c r="I53" s="2">
        <f>=(((-8.18496144729152/(LN(0.727899265744582*Inputs!$C53))+-0.781306118471535*Inputs!$C53/(LN(2.0385162802852*Inputs!$C53)))/((-0.742344207950018*Inputs!$D53+1.19406320788749*Inputs!$C53))+(-1.43976057231078/(LN(1.94744215211528*Inputs!$A53))+-1.36968539753994/(LN(1.98923816157163*Inputs!$B53))))*-0.00113795518566353+0.756728181171883)</f>
      </c>
      <c r="J53" s="2">
        <f t="shared" si="6"/>
      </c>
    </row>
    <row r="54">
      <c r="A54" s="0">
        <v>52</v>
      </c>
      <c r="B54" s="2">
        <f>'Dataset'!H54</f>
      </c>
      <c r="C54" s="2">
        <f t="shared" si="1"/>
      </c>
      <c r="D54" s="2">
        <f t="shared" si="2"/>
      </c>
      <c r="E54" s="2">
        <f t="shared" si="3"/>
      </c>
      <c r="F54" s="2">
        <f t="shared" si="4"/>
      </c>
      <c r="G54" s="2">
        <f t="shared" si="5"/>
      </c>
      <c r="I54" s="2">
        <f>=(((-8.18496144729152/(LN(0.727899265744582*Inputs!$C54))+-0.781306118471535*Inputs!$C54/(LN(2.0385162802852*Inputs!$C54)))/((-0.742344207950018*Inputs!$D54+1.19406320788749*Inputs!$C54))+(-1.43976057231078/(LN(1.94744215211528*Inputs!$A54))+-1.36968539753994/(LN(1.98923816157163*Inputs!$B54))))*-0.00113795518566353+0.756728181171883)</f>
      </c>
      <c r="J54" s="2">
        <f t="shared" si="6"/>
      </c>
    </row>
    <row r="55">
      <c r="A55" s="0">
        <v>53</v>
      </c>
      <c r="B55" s="2">
        <f>'Dataset'!H55</f>
      </c>
      <c r="C55" s="2">
        <f t="shared" si="1"/>
      </c>
      <c r="D55" s="2">
        <f t="shared" si="2"/>
      </c>
      <c r="E55" s="2">
        <f t="shared" si="3"/>
      </c>
      <c r="F55" s="2">
        <f t="shared" si="4"/>
      </c>
      <c r="G55" s="2">
        <f t="shared" si="5"/>
      </c>
      <c r="I55" s="2">
        <f>=(((-8.18496144729152/(LN(0.727899265744582*Inputs!$C55))+-0.781306118471535*Inputs!$C55/(LN(2.0385162802852*Inputs!$C55)))/((-0.742344207950018*Inputs!$D55+1.19406320788749*Inputs!$C55))+(-1.43976057231078/(LN(1.94744215211528*Inputs!$A55))+-1.36968539753994/(LN(1.98923816157163*Inputs!$B55))))*-0.00113795518566353+0.756728181171883)</f>
      </c>
      <c r="J55" s="2">
        <f t="shared" si="6"/>
      </c>
    </row>
    <row r="56">
      <c r="A56" s="0">
        <v>54</v>
      </c>
      <c r="B56" s="2">
        <f>'Dataset'!H56</f>
      </c>
      <c r="C56" s="2">
        <f t="shared" si="1"/>
      </c>
      <c r="D56" s="2">
        <f t="shared" si="2"/>
      </c>
      <c r="E56" s="2">
        <f t="shared" si="3"/>
      </c>
      <c r="F56" s="2">
        <f t="shared" si="4"/>
      </c>
      <c r="G56" s="2">
        <f t="shared" si="5"/>
      </c>
      <c r="I56" s="2">
        <f>=(((-8.18496144729152/(LN(0.727899265744582*Inputs!$C56))+-0.781306118471535*Inputs!$C56/(LN(2.0385162802852*Inputs!$C56)))/((-0.742344207950018*Inputs!$D56+1.19406320788749*Inputs!$C56))+(-1.43976057231078/(LN(1.94744215211528*Inputs!$A56))+-1.36968539753994/(LN(1.98923816157163*Inputs!$B56))))*-0.00113795518566353+0.756728181171883)</f>
      </c>
      <c r="J56" s="2">
        <f t="shared" si="6"/>
      </c>
    </row>
    <row r="57">
      <c r="A57" s="0">
        <v>55</v>
      </c>
      <c r="B57" s="2">
        <f>'Dataset'!H57</f>
      </c>
      <c r="C57" s="2">
        <f t="shared" si="1"/>
      </c>
      <c r="D57" s="2">
        <f t="shared" si="2"/>
      </c>
      <c r="E57" s="2">
        <f t="shared" si="3"/>
      </c>
      <c r="F57" s="2">
        <f t="shared" si="4"/>
      </c>
      <c r="G57" s="2">
        <f t="shared" si="5"/>
      </c>
      <c r="I57" s="2">
        <f>=(((-8.18496144729152/(LN(0.727899265744582*Inputs!$C57))+-0.781306118471535*Inputs!$C57/(LN(2.0385162802852*Inputs!$C57)))/((-0.742344207950018*Inputs!$D57+1.19406320788749*Inputs!$C57))+(-1.43976057231078/(LN(1.94744215211528*Inputs!$A57))+-1.36968539753994/(LN(1.98923816157163*Inputs!$B57))))*-0.00113795518566353+0.756728181171883)</f>
      </c>
      <c r="J57" s="2">
        <f t="shared" si="6"/>
      </c>
    </row>
    <row r="58">
      <c r="A58" s="0">
        <v>56</v>
      </c>
      <c r="B58" s="2">
        <f>'Dataset'!H58</f>
      </c>
      <c r="C58" s="2">
        <f t="shared" si="1"/>
      </c>
      <c r="D58" s="2">
        <f t="shared" si="2"/>
      </c>
      <c r="E58" s="2">
        <f t="shared" si="3"/>
      </c>
      <c r="F58" s="2">
        <f t="shared" si="4"/>
      </c>
      <c r="G58" s="2">
        <f t="shared" si="5"/>
      </c>
      <c r="I58" s="2">
        <f>=(((-8.18496144729152/(LN(0.727899265744582*Inputs!$C58))+-0.781306118471535*Inputs!$C58/(LN(2.0385162802852*Inputs!$C58)))/((-0.742344207950018*Inputs!$D58+1.19406320788749*Inputs!$C58))+(-1.43976057231078/(LN(1.94744215211528*Inputs!$A58))+-1.36968539753994/(LN(1.98923816157163*Inputs!$B58))))*-0.00113795518566353+0.756728181171883)</f>
      </c>
      <c r="J58" s="2">
        <f t="shared" si="6"/>
      </c>
    </row>
    <row r="59">
      <c r="A59" s="0">
        <v>57</v>
      </c>
      <c r="B59" s="2">
        <f>'Dataset'!H59</f>
      </c>
      <c r="C59" s="2">
        <f t="shared" si="1"/>
      </c>
      <c r="D59" s="2">
        <f t="shared" si="2"/>
      </c>
      <c r="E59" s="2">
        <f t="shared" si="3"/>
      </c>
      <c r="F59" s="2">
        <f t="shared" si="4"/>
      </c>
      <c r="G59" s="2">
        <f t="shared" si="5"/>
      </c>
      <c r="I59" s="2">
        <f>=(((-8.18496144729152/(LN(0.727899265744582*Inputs!$C59))+-0.781306118471535*Inputs!$C59/(LN(2.0385162802852*Inputs!$C59)))/((-0.742344207950018*Inputs!$D59+1.19406320788749*Inputs!$C59))+(-1.43976057231078/(LN(1.94744215211528*Inputs!$A59))+-1.36968539753994/(LN(1.98923816157163*Inputs!$B59))))*-0.00113795518566353+0.756728181171883)</f>
      </c>
      <c r="J59" s="2">
        <f t="shared" si="6"/>
      </c>
    </row>
    <row r="60">
      <c r="A60" s="0">
        <v>58</v>
      </c>
      <c r="B60" s="2">
        <f>'Dataset'!H60</f>
      </c>
      <c r="C60" s="2">
        <f t="shared" si="1"/>
      </c>
      <c r="D60" s="2">
        <f t="shared" si="2"/>
      </c>
      <c r="E60" s="2">
        <f t="shared" si="3"/>
      </c>
      <c r="F60" s="2">
        <f t="shared" si="4"/>
      </c>
      <c r="G60" s="2">
        <f t="shared" si="5"/>
      </c>
      <c r="I60" s="2">
        <f>=(((-8.18496144729152/(LN(0.727899265744582*Inputs!$C60))+-0.781306118471535*Inputs!$C60/(LN(2.0385162802852*Inputs!$C60)))/((-0.742344207950018*Inputs!$D60+1.19406320788749*Inputs!$C60))+(-1.43976057231078/(LN(1.94744215211528*Inputs!$A60))+-1.36968539753994/(LN(1.98923816157163*Inputs!$B60))))*-0.00113795518566353+0.756728181171883)</f>
      </c>
      <c r="J60" s="2">
        <f t="shared" si="6"/>
      </c>
    </row>
    <row r="61">
      <c r="A61" s="0">
        <v>59</v>
      </c>
      <c r="B61" s="2">
        <f>'Dataset'!H61</f>
      </c>
      <c r="C61" s="2">
        <f t="shared" si="1"/>
      </c>
      <c r="D61" s="2">
        <f t="shared" si="2"/>
      </c>
      <c r="E61" s="2">
        <f t="shared" si="3"/>
      </c>
      <c r="F61" s="2">
        <f t="shared" si="4"/>
      </c>
      <c r="G61" s="2">
        <f t="shared" si="5"/>
      </c>
      <c r="I61" s="2">
        <f>=(((-8.18496144729152/(LN(0.727899265744582*Inputs!$C61))+-0.781306118471535*Inputs!$C61/(LN(2.0385162802852*Inputs!$C61)))/((-0.742344207950018*Inputs!$D61+1.19406320788749*Inputs!$C61))+(-1.43976057231078/(LN(1.94744215211528*Inputs!$A61))+-1.36968539753994/(LN(1.98923816157163*Inputs!$B61))))*-0.00113795518566353+0.756728181171883)</f>
      </c>
      <c r="J61" s="2">
        <f t="shared" si="6"/>
      </c>
    </row>
    <row r="62">
      <c r="A62" s="0">
        <v>60</v>
      </c>
      <c r="B62" s="2">
        <f>'Dataset'!H62</f>
      </c>
      <c r="C62" s="2">
        <f t="shared" si="1"/>
      </c>
      <c r="D62" s="2">
        <f t="shared" si="2"/>
      </c>
      <c r="E62" s="2">
        <f t="shared" si="3"/>
      </c>
      <c r="F62" s="2">
        <f t="shared" si="4"/>
      </c>
      <c r="G62" s="2">
        <f t="shared" si="5"/>
      </c>
      <c r="I62" s="2">
        <f>=(((-8.18496144729152/(LN(0.727899265744582*Inputs!$C62))+-0.781306118471535*Inputs!$C62/(LN(2.0385162802852*Inputs!$C62)))/((-0.742344207950018*Inputs!$D62+1.19406320788749*Inputs!$C62))+(-1.43976057231078/(LN(1.94744215211528*Inputs!$A62))+-1.36968539753994/(LN(1.98923816157163*Inputs!$B62))))*-0.00113795518566353+0.756728181171883)</f>
      </c>
      <c r="J62" s="2">
        <f t="shared" si="6"/>
      </c>
    </row>
    <row r="63">
      <c r="A63" s="0">
        <v>61</v>
      </c>
      <c r="B63" s="2">
        <f>'Dataset'!H63</f>
      </c>
      <c r="C63" s="2">
        <f t="shared" si="1"/>
      </c>
      <c r="D63" s="2">
        <f t="shared" si="2"/>
      </c>
      <c r="E63" s="2">
        <f t="shared" si="3"/>
      </c>
      <c r="F63" s="2">
        <f t="shared" si="4"/>
      </c>
      <c r="G63" s="2">
        <f t="shared" si="5"/>
      </c>
      <c r="I63" s="2">
        <f>=(((-8.18496144729152/(LN(0.727899265744582*Inputs!$C63))+-0.781306118471535*Inputs!$C63/(LN(2.0385162802852*Inputs!$C63)))/((-0.742344207950018*Inputs!$D63+1.19406320788749*Inputs!$C63))+(-1.43976057231078/(LN(1.94744215211528*Inputs!$A63))+-1.36968539753994/(LN(1.98923816157163*Inputs!$B63))))*-0.00113795518566353+0.756728181171883)</f>
      </c>
      <c r="J63" s="2">
        <f t="shared" si="6"/>
      </c>
    </row>
    <row r="64">
      <c r="A64" s="0">
        <v>62</v>
      </c>
      <c r="B64" s="2">
        <f>'Dataset'!H64</f>
      </c>
      <c r="C64" s="2">
        <f t="shared" si="1"/>
      </c>
      <c r="D64" s="2">
        <f t="shared" si="2"/>
      </c>
      <c r="E64" s="2">
        <f t="shared" si="3"/>
      </c>
      <c r="F64" s="2">
        <f t="shared" si="4"/>
      </c>
      <c r="G64" s="2">
        <f t="shared" si="5"/>
      </c>
      <c r="I64" s="2">
        <f>=(((-8.18496144729152/(LN(0.727899265744582*Inputs!$C64))+-0.781306118471535*Inputs!$C64/(LN(2.0385162802852*Inputs!$C64)))/((-0.742344207950018*Inputs!$D64+1.19406320788749*Inputs!$C64))+(-1.43976057231078/(LN(1.94744215211528*Inputs!$A64))+-1.36968539753994/(LN(1.98923816157163*Inputs!$B64))))*-0.00113795518566353+0.756728181171883)</f>
      </c>
      <c r="J64" s="2">
        <f t="shared" si="6"/>
      </c>
    </row>
    <row r="65">
      <c r="A65" s="0">
        <v>63</v>
      </c>
      <c r="B65" s="2">
        <f>'Dataset'!H65</f>
      </c>
      <c r="C65" s="2">
        <f t="shared" si="1"/>
      </c>
      <c r="D65" s="2">
        <f t="shared" si="2"/>
      </c>
      <c r="E65" s="2">
        <f t="shared" si="3"/>
      </c>
      <c r="F65" s="2">
        <f t="shared" si="4"/>
      </c>
      <c r="G65" s="2">
        <f t="shared" si="5"/>
      </c>
      <c r="I65" s="2">
        <f>=(((-8.18496144729152/(LN(0.727899265744582*Inputs!$C65))+-0.781306118471535*Inputs!$C65/(LN(2.0385162802852*Inputs!$C65)))/((-0.742344207950018*Inputs!$D65+1.19406320788749*Inputs!$C65))+(-1.43976057231078/(LN(1.94744215211528*Inputs!$A65))+-1.36968539753994/(LN(1.98923816157163*Inputs!$B65))))*-0.00113795518566353+0.756728181171883)</f>
      </c>
      <c r="J65" s="2">
        <f t="shared" si="6"/>
      </c>
    </row>
    <row r="66">
      <c r="A66" s="0">
        <v>64</v>
      </c>
      <c r="B66" s="2">
        <f>'Dataset'!H66</f>
      </c>
      <c r="C66" s="2">
        <f t="shared" si="1"/>
      </c>
      <c r="D66" s="2">
        <f t="shared" si="2"/>
      </c>
      <c r="E66" s="2">
        <f t="shared" si="3"/>
      </c>
      <c r="F66" s="2">
        <f t="shared" si="4"/>
      </c>
      <c r="G66" s="2">
        <f t="shared" si="5"/>
      </c>
      <c r="I66" s="2">
        <f>=(((-8.18496144729152/(LN(0.727899265744582*Inputs!$C66))+-0.781306118471535*Inputs!$C66/(LN(2.0385162802852*Inputs!$C66)))/((-0.742344207950018*Inputs!$D66+1.19406320788749*Inputs!$C66))+(-1.43976057231078/(LN(1.94744215211528*Inputs!$A66))+-1.36968539753994/(LN(1.98923816157163*Inputs!$B66))))*-0.00113795518566353+0.756728181171883)</f>
      </c>
      <c r="J66" s="2">
        <f t="shared" si="6"/>
      </c>
    </row>
    <row r="67">
      <c r="A67" s="0">
        <v>65</v>
      </c>
      <c r="B67" s="2">
        <f>'Dataset'!H67</f>
      </c>
      <c r="C67" s="2">
        <f t="shared" si="1"/>
      </c>
      <c r="D67" s="2">
        <f t="shared" si="2"/>
      </c>
      <c r="E67" s="2">
        <f t="shared" si="3"/>
      </c>
      <c r="F67" s="2">
        <f t="shared" si="4"/>
      </c>
      <c r="G67" s="2">
        <f t="shared" si="5"/>
      </c>
      <c r="I67" s="2">
        <f>=(((-8.18496144729152/(LN(0.727899265744582*Inputs!$C67))+-0.781306118471535*Inputs!$C67/(LN(2.0385162802852*Inputs!$C67)))/((-0.742344207950018*Inputs!$D67+1.19406320788749*Inputs!$C67))+(-1.43976057231078/(LN(1.94744215211528*Inputs!$A67))+-1.36968539753994/(LN(1.98923816157163*Inputs!$B67))))*-0.00113795518566353+0.756728181171883)</f>
      </c>
      <c r="J67" s="2">
        <f t="shared" si="6"/>
      </c>
    </row>
    <row r="68">
      <c r="A68" s="0">
        <v>66</v>
      </c>
      <c r="B68" s="2">
        <f>'Dataset'!H68</f>
      </c>
      <c r="C68" s="2">
        <f t="shared" si="1"/>
      </c>
      <c r="D68" s="2">
        <f t="shared" si="2"/>
      </c>
      <c r="E68" s="2">
        <f t="shared" si="3"/>
      </c>
      <c r="F68" s="2">
        <f t="shared" si="4"/>
      </c>
      <c r="G68" s="2">
        <f t="shared" si="5"/>
      </c>
      <c r="I68" s="2">
        <f>=(((-8.18496144729152/(LN(0.727899265744582*Inputs!$C68))+-0.781306118471535*Inputs!$C68/(LN(2.0385162802852*Inputs!$C68)))/((-0.742344207950018*Inputs!$D68+1.19406320788749*Inputs!$C68))+(-1.43976057231078/(LN(1.94744215211528*Inputs!$A68))+-1.36968539753994/(LN(1.98923816157163*Inputs!$B68))))*-0.00113795518566353+0.756728181171883)</f>
      </c>
      <c r="J68" s="2">
        <f t="shared" si="6"/>
      </c>
    </row>
    <row r="69">
      <c r="A69" s="0">
        <v>67</v>
      </c>
      <c r="B69" s="2">
        <f>'Dataset'!H69</f>
      </c>
      <c r="C69" s="2">
        <f t="shared" si="1"/>
      </c>
      <c r="D69" s="2">
        <f t="shared" si="2"/>
      </c>
      <c r="E69" s="2">
        <f t="shared" si="3"/>
      </c>
      <c r="F69" s="2">
        <f t="shared" si="4"/>
      </c>
      <c r="G69" s="2">
        <f t="shared" si="5"/>
      </c>
      <c r="I69" s="2">
        <f>=(((-8.18496144729152/(LN(0.727899265744582*Inputs!$C69))+-0.781306118471535*Inputs!$C69/(LN(2.0385162802852*Inputs!$C69)))/((-0.742344207950018*Inputs!$D69+1.19406320788749*Inputs!$C69))+(-1.43976057231078/(LN(1.94744215211528*Inputs!$A69))+-1.36968539753994/(LN(1.98923816157163*Inputs!$B69))))*-0.00113795518566353+0.756728181171883)</f>
      </c>
      <c r="J69" s="2">
        <f t="shared" si="6"/>
      </c>
    </row>
    <row r="70">
      <c r="A70" s="0">
        <v>68</v>
      </c>
      <c r="B70" s="2">
        <f>'Dataset'!H70</f>
      </c>
      <c r="C70" s="2">
        <f t="shared" si="1"/>
      </c>
      <c r="D70" s="2">
        <f t="shared" si="2"/>
      </c>
      <c r="E70" s="2">
        <f t="shared" si="3"/>
      </c>
      <c r="F70" s="2">
        <f t="shared" si="4"/>
      </c>
      <c r="G70" s="2">
        <f t="shared" si="5"/>
      </c>
      <c r="I70" s="2">
        <f>=(((-8.18496144729152/(LN(0.727899265744582*Inputs!$C70))+-0.781306118471535*Inputs!$C70/(LN(2.0385162802852*Inputs!$C70)))/((-0.742344207950018*Inputs!$D70+1.19406320788749*Inputs!$C70))+(-1.43976057231078/(LN(1.94744215211528*Inputs!$A70))+-1.36968539753994/(LN(1.98923816157163*Inputs!$B70))))*-0.00113795518566353+0.756728181171883)</f>
      </c>
      <c r="J70" s="2">
        <f t="shared" si="6"/>
      </c>
    </row>
    <row r="71">
      <c r="A71" s="0">
        <v>69</v>
      </c>
      <c r="B71" s="2">
        <f>'Dataset'!H71</f>
      </c>
      <c r="C71" s="2">
        <f t="shared" si="1"/>
      </c>
      <c r="D71" s="2">
        <f t="shared" si="2"/>
      </c>
      <c r="E71" s="2">
        <f t="shared" si="3"/>
      </c>
      <c r="F71" s="2">
        <f t="shared" si="4"/>
      </c>
      <c r="G71" s="2">
        <f t="shared" si="5"/>
      </c>
      <c r="I71" s="2">
        <f>=(((-8.18496144729152/(LN(0.727899265744582*Inputs!$C71))+-0.781306118471535*Inputs!$C71/(LN(2.0385162802852*Inputs!$C71)))/((-0.742344207950018*Inputs!$D71+1.19406320788749*Inputs!$C71))+(-1.43976057231078/(LN(1.94744215211528*Inputs!$A71))+-1.36968539753994/(LN(1.98923816157163*Inputs!$B71))))*-0.00113795518566353+0.756728181171883)</f>
      </c>
      <c r="J71" s="2">
        <f t="shared" si="6"/>
      </c>
    </row>
    <row r="72">
      <c r="A72" s="0">
        <v>70</v>
      </c>
      <c r="B72" s="2">
        <f>'Dataset'!H72</f>
      </c>
      <c r="C72" s="2">
        <f t="shared" si="1"/>
      </c>
      <c r="D72" s="2">
        <f t="shared" si="2"/>
      </c>
      <c r="E72" s="2">
        <f t="shared" si="3"/>
      </c>
      <c r="F72" s="2">
        <f t="shared" si="4"/>
      </c>
      <c r="G72" s="2">
        <f t="shared" si="5"/>
      </c>
      <c r="I72" s="2">
        <f>=(((-8.18496144729152/(LN(0.727899265744582*Inputs!$C72))+-0.781306118471535*Inputs!$C72/(LN(2.0385162802852*Inputs!$C72)))/((-0.742344207950018*Inputs!$D72+1.19406320788749*Inputs!$C72))+(-1.43976057231078/(LN(1.94744215211528*Inputs!$A72))+-1.36968539753994/(LN(1.98923816157163*Inputs!$B72))))*-0.00113795518566353+0.756728181171883)</f>
      </c>
      <c r="J72" s="2">
        <f t="shared" si="6"/>
      </c>
    </row>
    <row r="73">
      <c r="A73" s="0">
        <v>71</v>
      </c>
      <c r="B73" s="2">
        <f>'Dataset'!H73</f>
      </c>
      <c r="C73" s="2">
        <f t="shared" si="1"/>
      </c>
      <c r="D73" s="2">
        <f t="shared" si="2"/>
      </c>
      <c r="E73" s="2">
        <f t="shared" si="3"/>
      </c>
      <c r="F73" s="2">
        <f t="shared" si="4"/>
      </c>
      <c r="G73" s="2">
        <f t="shared" si="5"/>
      </c>
      <c r="I73" s="2">
        <f>=(((-8.18496144729152/(LN(0.727899265744582*Inputs!$C73))+-0.781306118471535*Inputs!$C73/(LN(2.0385162802852*Inputs!$C73)))/((-0.742344207950018*Inputs!$D73+1.19406320788749*Inputs!$C73))+(-1.43976057231078/(LN(1.94744215211528*Inputs!$A73))+-1.36968539753994/(LN(1.98923816157163*Inputs!$B73))))*-0.00113795518566353+0.756728181171883)</f>
      </c>
      <c r="J73" s="2">
        <f t="shared" si="6"/>
      </c>
    </row>
    <row r="74">
      <c r="A74" s="0">
        <v>72</v>
      </c>
      <c r="B74" s="2">
        <f>'Dataset'!H74</f>
      </c>
      <c r="C74" s="2">
        <f t="shared" si="1"/>
      </c>
      <c r="D74" s="2">
        <f t="shared" si="2"/>
      </c>
      <c r="E74" s="2">
        <f t="shared" si="3"/>
      </c>
      <c r="F74" s="2">
        <f t="shared" si="4"/>
      </c>
      <c r="G74" s="2">
        <f t="shared" si="5"/>
      </c>
      <c r="I74" s="2">
        <f>=(((-8.18496144729152/(LN(0.727899265744582*Inputs!$C74))+-0.781306118471535*Inputs!$C74/(LN(2.0385162802852*Inputs!$C74)))/((-0.742344207950018*Inputs!$D74+1.19406320788749*Inputs!$C74))+(-1.43976057231078/(LN(1.94744215211528*Inputs!$A74))+-1.36968539753994/(LN(1.98923816157163*Inputs!$B74))))*-0.00113795518566353+0.756728181171883)</f>
      </c>
      <c r="J74" s="2">
        <f t="shared" si="6"/>
      </c>
    </row>
    <row r="75">
      <c r="A75" s="0">
        <v>73</v>
      </c>
      <c r="B75" s="2">
        <f>'Dataset'!H75</f>
      </c>
      <c r="C75" s="2">
        <f t="shared" si="1"/>
      </c>
      <c r="D75" s="2">
        <f t="shared" si="2"/>
      </c>
      <c r="E75" s="2">
        <f t="shared" si="3"/>
      </c>
      <c r="F75" s="2">
        <f t="shared" si="4"/>
      </c>
      <c r="G75" s="2">
        <f t="shared" si="5"/>
      </c>
      <c r="I75" s="2">
        <f>=(((-8.18496144729152/(LN(0.727899265744582*Inputs!$C75))+-0.781306118471535*Inputs!$C75/(LN(2.0385162802852*Inputs!$C75)))/((-0.742344207950018*Inputs!$D75+1.19406320788749*Inputs!$C75))+(-1.43976057231078/(LN(1.94744215211528*Inputs!$A75))+-1.36968539753994/(LN(1.98923816157163*Inputs!$B75))))*-0.00113795518566353+0.756728181171883)</f>
      </c>
      <c r="J75" s="2">
        <f t="shared" si="6"/>
      </c>
    </row>
    <row r="76">
      <c r="A76" s="0">
        <v>74</v>
      </c>
      <c r="B76" s="2">
        <f>'Dataset'!H76</f>
      </c>
      <c r="C76" s="2">
        <f t="shared" si="1"/>
      </c>
      <c r="D76" s="2">
        <f t="shared" si="2"/>
      </c>
      <c r="E76" s="2">
        <f t="shared" si="3"/>
      </c>
      <c r="F76" s="2">
        <f t="shared" si="4"/>
      </c>
      <c r="G76" s="2">
        <f t="shared" si="5"/>
      </c>
      <c r="I76" s="2">
        <f>=(((-8.18496144729152/(LN(0.727899265744582*Inputs!$C76))+-0.781306118471535*Inputs!$C76/(LN(2.0385162802852*Inputs!$C76)))/((-0.742344207950018*Inputs!$D76+1.19406320788749*Inputs!$C76))+(-1.43976057231078/(LN(1.94744215211528*Inputs!$A76))+-1.36968539753994/(LN(1.98923816157163*Inputs!$B76))))*-0.00113795518566353+0.756728181171883)</f>
      </c>
      <c r="J76" s="2">
        <f t="shared" si="6"/>
      </c>
    </row>
    <row r="77">
      <c r="A77" s="0">
        <v>75</v>
      </c>
      <c r="B77" s="2">
        <f>'Dataset'!H77</f>
      </c>
      <c r="C77" s="2">
        <f t="shared" si="1"/>
      </c>
      <c r="D77" s="2">
        <f t="shared" si="2"/>
      </c>
      <c r="E77" s="2">
        <f t="shared" si="3"/>
      </c>
      <c r="F77" s="2">
        <f t="shared" si="4"/>
      </c>
      <c r="G77" s="2">
        <f t="shared" si="5"/>
      </c>
      <c r="I77" s="2">
        <f>=(((-8.18496144729152/(LN(0.727899265744582*Inputs!$C77))+-0.781306118471535*Inputs!$C77/(LN(2.0385162802852*Inputs!$C77)))/((-0.742344207950018*Inputs!$D77+1.19406320788749*Inputs!$C77))+(-1.43976057231078/(LN(1.94744215211528*Inputs!$A77))+-1.36968539753994/(LN(1.98923816157163*Inputs!$B77))))*-0.00113795518566353+0.756728181171883)</f>
      </c>
      <c r="J77" s="2">
        <f t="shared" si="6"/>
      </c>
    </row>
    <row r="78">
      <c r="A78" s="0">
        <v>76</v>
      </c>
      <c r="B78" s="2">
        <f>'Dataset'!H78</f>
      </c>
      <c r="C78" s="2">
        <f t="shared" si="1"/>
      </c>
      <c r="D78" s="2">
        <f t="shared" si="2"/>
      </c>
      <c r="E78" s="2">
        <f t="shared" si="3"/>
      </c>
      <c r="F78" s="2">
        <f t="shared" si="4"/>
      </c>
      <c r="G78" s="2">
        <f t="shared" si="5"/>
      </c>
      <c r="I78" s="2">
        <f>=(((-8.18496144729152/(LN(0.727899265744582*Inputs!$C78))+-0.781306118471535*Inputs!$C78/(LN(2.0385162802852*Inputs!$C78)))/((-0.742344207950018*Inputs!$D78+1.19406320788749*Inputs!$C78))+(-1.43976057231078/(LN(1.94744215211528*Inputs!$A78))+-1.36968539753994/(LN(1.98923816157163*Inputs!$B78))))*-0.00113795518566353+0.756728181171883)</f>
      </c>
      <c r="J78" s="2">
        <f t="shared" si="6"/>
      </c>
    </row>
    <row r="79">
      <c r="A79" s="0">
        <v>77</v>
      </c>
      <c r="B79" s="2">
        <f>'Dataset'!H79</f>
      </c>
      <c r="C79" s="2">
        <f t="shared" si="1"/>
      </c>
      <c r="D79" s="2">
        <f t="shared" si="2"/>
      </c>
      <c r="E79" s="2">
        <f t="shared" si="3"/>
      </c>
      <c r="F79" s="2">
        <f t="shared" si="4"/>
      </c>
      <c r="G79" s="2">
        <f t="shared" si="5"/>
      </c>
      <c r="I79" s="2">
        <f>=(((-8.18496144729152/(LN(0.727899265744582*Inputs!$C79))+-0.781306118471535*Inputs!$C79/(LN(2.0385162802852*Inputs!$C79)))/((-0.742344207950018*Inputs!$D79+1.19406320788749*Inputs!$C79))+(-1.43976057231078/(LN(1.94744215211528*Inputs!$A79))+-1.36968539753994/(LN(1.98923816157163*Inputs!$B79))))*-0.00113795518566353+0.756728181171883)</f>
      </c>
      <c r="J79" s="2">
        <f t="shared" si="6"/>
      </c>
    </row>
    <row r="80">
      <c r="A80" s="0">
        <v>78</v>
      </c>
      <c r="B80" s="2">
        <f>'Dataset'!H80</f>
      </c>
      <c r="C80" s="2">
        <f t="shared" si="1"/>
      </c>
      <c r="D80" s="2">
        <f t="shared" si="2"/>
      </c>
      <c r="E80" s="2">
        <f t="shared" si="3"/>
      </c>
      <c r="F80" s="2">
        <f t="shared" si="4"/>
      </c>
      <c r="G80" s="2">
        <f t="shared" si="5"/>
      </c>
      <c r="I80" s="2">
        <f>=(((-8.18496144729152/(LN(0.727899265744582*Inputs!$C80))+-0.781306118471535*Inputs!$C80/(LN(2.0385162802852*Inputs!$C80)))/((-0.742344207950018*Inputs!$D80+1.19406320788749*Inputs!$C80))+(-1.43976057231078/(LN(1.94744215211528*Inputs!$A80))+-1.36968539753994/(LN(1.98923816157163*Inputs!$B80))))*-0.00113795518566353+0.756728181171883)</f>
      </c>
      <c r="J80" s="2">
        <f t="shared" si="6"/>
      </c>
    </row>
    <row r="81">
      <c r="A81" s="0">
        <v>79</v>
      </c>
      <c r="B81" s="2">
        <f>'Dataset'!H81</f>
      </c>
      <c r="C81" s="2">
        <f t="shared" si="1"/>
      </c>
      <c r="D81" s="2">
        <f t="shared" si="2"/>
      </c>
      <c r="E81" s="2">
        <f t="shared" si="3"/>
      </c>
      <c r="F81" s="2">
        <f t="shared" si="4"/>
      </c>
      <c r="G81" s="2">
        <f t="shared" si="5"/>
      </c>
      <c r="I81" s="2">
        <f>=(((-8.18496144729152/(LN(0.727899265744582*Inputs!$C81))+-0.781306118471535*Inputs!$C81/(LN(2.0385162802852*Inputs!$C81)))/((-0.742344207950018*Inputs!$D81+1.19406320788749*Inputs!$C81))+(-1.43976057231078/(LN(1.94744215211528*Inputs!$A81))+-1.36968539753994/(LN(1.98923816157163*Inputs!$B81))))*-0.00113795518566353+0.756728181171883)</f>
      </c>
      <c r="J81" s="2">
        <f t="shared" si="6"/>
      </c>
    </row>
    <row r="82">
      <c r="A82" s="0">
        <v>80</v>
      </c>
      <c r="B82" s="2">
        <f>'Dataset'!H82</f>
      </c>
      <c r="C82" s="2">
        <f t="shared" si="1"/>
      </c>
      <c r="D82" s="2">
        <f t="shared" si="2"/>
      </c>
      <c r="E82" s="2">
        <f t="shared" si="3"/>
      </c>
      <c r="F82" s="2">
        <f t="shared" si="4"/>
      </c>
      <c r="G82" s="2">
        <f t="shared" si="5"/>
      </c>
      <c r="I82" s="2">
        <f>=(((-8.18496144729152/(LN(0.727899265744582*Inputs!$C82))+-0.781306118471535*Inputs!$C82/(LN(2.0385162802852*Inputs!$C82)))/((-0.742344207950018*Inputs!$D82+1.19406320788749*Inputs!$C82))+(-1.43976057231078/(LN(1.94744215211528*Inputs!$A82))+-1.36968539753994/(LN(1.98923816157163*Inputs!$B82))))*-0.00113795518566353+0.756728181171883)</f>
      </c>
      <c r="J82" s="2">
        <f t="shared" si="6"/>
      </c>
    </row>
    <row r="83">
      <c r="A83" s="0">
        <v>81</v>
      </c>
      <c r="B83" s="2">
        <f>'Dataset'!H83</f>
      </c>
      <c r="C83" s="2">
        <f t="shared" si="1"/>
      </c>
      <c r="D83" s="2">
        <f t="shared" si="2"/>
      </c>
      <c r="E83" s="2">
        <f t="shared" si="3"/>
      </c>
      <c r="F83" s="2">
        <f t="shared" si="4"/>
      </c>
      <c r="G83" s="2">
        <f t="shared" si="5"/>
      </c>
      <c r="I83" s="2">
        <f>=(((-8.18496144729152/(LN(0.727899265744582*Inputs!$C83))+-0.781306118471535*Inputs!$C83/(LN(2.0385162802852*Inputs!$C83)))/((-0.742344207950018*Inputs!$D83+1.19406320788749*Inputs!$C83))+(-1.43976057231078/(LN(1.94744215211528*Inputs!$A83))+-1.36968539753994/(LN(1.98923816157163*Inputs!$B83))))*-0.00113795518566353+0.756728181171883)</f>
      </c>
      <c r="J83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