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459B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<sst xmlns="http://schemas.openxmlformats.org/spreadsheetml/2006/main" count="44" uniqueCount="44">
  <si>
    <t>Model</t>
  </si>
  <si>
    <t>SymbolicRegressionSolution</t>
  </si>
  <si>
    <t>=((2.1826929359154*$A1+1*$B1*1*$C1*0.964214249321067)*(0.810229794935254*$A1+1*$C1*1*$C1*-0.988666962438337)*-0.829110121696411/((-19.772839504437*$A1+11.6683934407531)*(-12.0272263373572*$C1+5.15540657533551*$A1+(10.1043457300377*$C1+1.90042382301497)*(2.41289994254275*$A1+0.45974915081891*$C1)+-3.67908007850746))+0.672722720709507)</t>
  </si>
  <si>
    <t>Model Depth</t>
  </si>
  <si>
    <t/>
  </si>
  <si>
    <t>Model Length</t>
  </si>
  <si>
    <t>x1 = A</t>
  </si>
  <si>
    <t>x3 = B</t>
  </si>
  <si>
    <t>Estimation Limits Lower</t>
  </si>
  <si>
    <t>x6 = C</t>
  </si>
  <si>
    <t>Estimation Limits Upper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</si>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</sst>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459B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180975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9</v>
      </c>
      <c r="D2" s="0" t="s">
        <v>4</v>
      </c>
    </row>
    <row r="3">
      <c r="A3" s="0" t="s">
        <v>5</v>
      </c>
      <c r="B3" s="0">
        <v>35</v>
      </c>
      <c r="D3" s="0" t="s">
        <v>6</v>
      </c>
    </row>
    <row r="4">
      <c r="D4" s="0" t="s">
        <v>7</v>
      </c>
    </row>
    <row r="5">
      <c r="A5" s="0" t="s">
        <v>8</v>
      </c>
      <c r="B5" s="1">
        <v>-5.7180264069443245</v>
      </c>
      <c r="D5" s="0" t="s">
        <v>9</v>
      </c>
    </row>
    <row r="6">
      <c r="A6" s="0" t="s">
        <v>10</v>
      </c>
      <c r="B6" s="1">
        <v>7.0591829571329763</v>
      </c>
    </row>
    <row r="8">
      <c r="A8" s="0" t="s">
        <v>11</v>
      </c>
      <c r="B8" s="0">
        <v>0</v>
      </c>
    </row>
    <row r="9">
      <c r="A9" s="0" t="s">
        <v>12</v>
      </c>
      <c r="B9" s="0">
        <v>33</v>
      </c>
    </row>
    <row r="10">
      <c r="A10" s="0" t="s">
        <v>13</v>
      </c>
      <c r="B10" s="0">
        <v>33</v>
      </c>
    </row>
    <row r="11">
      <c r="A11" s="0" t="s">
        <v>14</v>
      </c>
      <c r="B11" s="0">
        <v>33</v>
      </c>
    </row>
    <row r="13">
      <c r="A13" s="0" t="s">
        <v>15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16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17</v>
      </c>
      <c r="B15" s="1">
        <f>AVERAGE(INDIRECT("'Estimated Values'!G"&amp;TrainingStart+2&amp;":G"&amp;TrainingEnd+1))</f>
      </c>
    </row>
    <row r="16">
      <c r="A16" s="0" t="s">
        <v>18</v>
      </c>
      <c r="B16" s="1">
        <f>AVERAGE(INDIRECT("'Estimated Values'!G"&amp;TestStart+2&amp;":G"&amp;TestEnd+1))</f>
      </c>
    </row>
    <row r="17">
      <c r="A17" s="0" t="s">
        <v>19</v>
      </c>
      <c r="B17" s="1">
        <f>AVERAGE(INDIRECT("'Estimated Values'!D"&amp;TrainingStart+2&amp;":D"&amp;TrainingEnd+1))</f>
      </c>
    </row>
    <row r="18">
      <c r="A18" s="0" t="s">
        <v>20</v>
      </c>
      <c r="B18" s="1">
        <f>AVERAGE(INDIRECT("'Estimated Values'!D"&amp;TestStart+2&amp;":D"&amp;TestEnd+1))</f>
      </c>
    </row>
    <row r="19">
      <c r="A19" s="0" t="s">
        <v>21</v>
      </c>
      <c r="B19" s="1">
        <f>AVERAGE(INDIRECT("'Estimated Values'!F"&amp;TrainingStart+2&amp;":F"&amp;TrainingEnd+1))</f>
      </c>
    </row>
    <row r="20">
      <c r="A20" s="0" t="s">
        <v>22</v>
      </c>
      <c r="B20" s="1">
        <f>AVERAGE(INDIRECT("'Estimated Values'!F"&amp;TestStart+2&amp;":F"&amp;TestEnd+1))</f>
      </c>
    </row>
    <row r="21">
      <c r="A21" s="0" t="s">
        <v>23</v>
      </c>
      <c r="B21" s="3">
        <f>AVERAGE(INDIRECT("'Estimated Values'!E"&amp;TrainingStart+2&amp;":E"&amp;TrainingEnd+1))</f>
      </c>
    </row>
    <row r="22">
      <c r="A22" s="0" t="s">
        <v>24</v>
      </c>
      <c r="B22" s="3">
        <f>AVERAGE(INDIRECT("'Estimated Values'!E"&amp;TestStart+2&amp;":E"&amp;TestEnd+1))</f>
      </c>
    </row>
    <row r="23">
      <c r="A23" s="0" t="s">
        <v>25</v>
      </c>
      <c r="B23" s="1">
        <f>TrainingMSE / VAR(INDIRECT("'Estimated Values'!B"&amp;TrainingStart+2&amp;":B"&amp;TrainingEnd+1))</f>
      </c>
    </row>
    <row r="24">
      <c r="A24" s="0" t="s">
        <v>26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34"/>
  <sheetViews>
    <sheetView workbookViewId="0"/>
  </sheetViews>
  <sheetFormatPr defaultRowHeight="15"/>
  <sheetData>
    <row r="1">
      <c r="A1" s="0" t="s">
        <v>27</v>
      </c>
      <c r="B1" s="0" t="s">
        <v>28</v>
      </c>
      <c r="C1" s="0" t="s">
        <v>29</v>
      </c>
      <c r="D1" s="0" t="s">
        <v>30</v>
      </c>
      <c r="E1" s="0" t="s">
        <v>31</v>
      </c>
      <c r="F1" s="0" t="s">
        <v>32</v>
      </c>
      <c r="G1" s="0" t="s">
        <v>33</v>
      </c>
      <c r="H1" s="0" t="s">
        <v>34</v>
      </c>
    </row>
    <row r="2">
      <c r="A2" s="0">
        <v>0.319090064269206</v>
      </c>
      <c r="B2" s="0">
        <v>0</v>
      </c>
      <c r="C2" s="0">
        <v>0.826501840405584</v>
      </c>
      <c r="D2" s="0">
        <v>1</v>
      </c>
      <c r="E2" s="0">
        <v>0.173498159594416</v>
      </c>
      <c r="F2" s="0">
        <v>0.625043405792069</v>
      </c>
      <c r="G2" s="0">
        <v>0</v>
      </c>
      <c r="H2" s="0">
        <v>0.754056579148576</v>
      </c>
    </row>
    <row r="3">
      <c r="A3" s="0">
        <v>0.319090064269206</v>
      </c>
      <c r="B3" s="0">
        <v>0</v>
      </c>
      <c r="C3" s="0">
        <v>0.901387226251672</v>
      </c>
      <c r="D3" s="0">
        <v>1</v>
      </c>
      <c r="E3" s="0">
        <v>0.0986127737483277</v>
      </c>
      <c r="F3" s="0">
        <v>0.633758186043236</v>
      </c>
      <c r="G3" s="0">
        <v>0</v>
      </c>
      <c r="H3" s="0">
        <v>0.855829203093207</v>
      </c>
    </row>
    <row r="4">
      <c r="A4" s="0">
        <v>0.319090064269206</v>
      </c>
      <c r="B4" s="0">
        <v>0</v>
      </c>
      <c r="C4" s="0">
        <v>0.886690311741646</v>
      </c>
      <c r="D4" s="0">
        <v>1</v>
      </c>
      <c r="E4" s="0">
        <v>0.113309688258354</v>
      </c>
      <c r="F4" s="0">
        <v>0.600016000426678</v>
      </c>
      <c r="G4" s="0">
        <v>0</v>
      </c>
      <c r="H4" s="0">
        <v>0.791894483015053</v>
      </c>
    </row>
    <row r="5">
      <c r="A5" s="0">
        <v>0.319090064269206</v>
      </c>
      <c r="B5" s="0">
        <v>0</v>
      </c>
      <c r="C5" s="0">
        <v>0.851732369830312</v>
      </c>
      <c r="D5" s="0">
        <v>1</v>
      </c>
      <c r="E5" s="0">
        <v>0.148267630169688</v>
      </c>
      <c r="F5" s="0">
        <v>0.580682624685464</v>
      </c>
      <c r="G5" s="0">
        <v>0</v>
      </c>
      <c r="H5" s="0">
        <v>0.523608020906895</v>
      </c>
    </row>
    <row r="6">
      <c r="A6" s="0">
        <v>0.303765901324936</v>
      </c>
      <c r="B6" s="0">
        <v>0</v>
      </c>
      <c r="C6" s="0">
        <v>0.813497619714366</v>
      </c>
      <c r="D6" s="0">
        <v>1</v>
      </c>
      <c r="E6" s="0">
        <v>0.186502380285634</v>
      </c>
      <c r="F6" s="0">
        <v>0.600072008641037</v>
      </c>
      <c r="G6" s="0">
        <v>0</v>
      </c>
      <c r="H6" s="0">
        <v>0.506921799022413</v>
      </c>
    </row>
    <row r="7">
      <c r="A7" s="0">
        <v>0.303765901324936</v>
      </c>
      <c r="B7" s="0">
        <v>0</v>
      </c>
      <c r="C7" s="0">
        <v>0.928551949822743</v>
      </c>
      <c r="D7" s="0">
        <v>1</v>
      </c>
      <c r="E7" s="0">
        <v>0.0714480501772565</v>
      </c>
      <c r="F7" s="0">
        <v>0.584362460555534</v>
      </c>
      <c r="G7" s="0">
        <v>0</v>
      </c>
      <c r="H7" s="0">
        <v>0.596452041247126</v>
      </c>
    </row>
    <row r="8">
      <c r="A8" s="0">
        <v>0.303765901324936</v>
      </c>
      <c r="B8" s="0">
        <v>0</v>
      </c>
      <c r="C8" s="0">
        <v>0.986838420610473</v>
      </c>
      <c r="D8" s="0">
        <v>1</v>
      </c>
      <c r="E8" s="0">
        <v>0.0131615793895268</v>
      </c>
      <c r="F8" s="0">
        <v>0.600072008641037</v>
      </c>
      <c r="G8" s="0">
        <v>0</v>
      </c>
      <c r="H8" s="0">
        <v>0.652923634940529</v>
      </c>
    </row>
    <row r="9">
      <c r="A9" s="0">
        <v>0.485065502686992</v>
      </c>
      <c r="B9" s="0">
        <v>0</v>
      </c>
      <c r="C9" s="0">
        <v>0.774647887323944</v>
      </c>
      <c r="D9" s="0">
        <v>1</v>
      </c>
      <c r="E9" s="0">
        <v>0.225352112676056</v>
      </c>
      <c r="F9" s="0">
        <v>0.633802816901408</v>
      </c>
      <c r="G9" s="0">
        <v>0</v>
      </c>
      <c r="H9" s="0">
        <v>0.619653707251368</v>
      </c>
    </row>
    <row r="10">
      <c r="A10" s="0">
        <v>0.485065502686992</v>
      </c>
      <c r="B10" s="0">
        <v>0</v>
      </c>
      <c r="C10" s="0">
        <v>0.887323943661972</v>
      </c>
      <c r="D10" s="0">
        <v>1</v>
      </c>
      <c r="E10" s="0">
        <v>0.112676056338028</v>
      </c>
      <c r="F10" s="0">
        <v>0.633802816901408</v>
      </c>
      <c r="G10" s="0">
        <v>0</v>
      </c>
      <c r="H10" s="0">
        <v>0.662362741677679</v>
      </c>
    </row>
    <row r="11">
      <c r="A11" s="0">
        <v>0.333390952962433</v>
      </c>
      <c r="B11" s="0">
        <v>0</v>
      </c>
      <c r="C11" s="0">
        <v>0.9</v>
      </c>
      <c r="D11" s="0">
        <v>1</v>
      </c>
      <c r="E11" s="0">
        <v>0.0999999999999999</v>
      </c>
      <c r="F11" s="0">
        <v>0.6</v>
      </c>
      <c r="G11" s="0">
        <v>0</v>
      </c>
      <c r="H11" s="0">
        <v>0.628399631058324</v>
      </c>
    </row>
    <row r="12">
      <c r="A12" s="0">
        <v>0.333390952962433</v>
      </c>
      <c r="B12" s="0">
        <v>0</v>
      </c>
      <c r="C12" s="0">
        <v>0.897260273972603</v>
      </c>
      <c r="D12" s="0">
        <v>1</v>
      </c>
      <c r="E12" s="0">
        <v>0.102739726027397</v>
      </c>
      <c r="F12" s="0">
        <v>0.616438356164384</v>
      </c>
      <c r="G12" s="0">
        <v>0</v>
      </c>
      <c r="H12" s="0">
        <v>0.53081907574647</v>
      </c>
    </row>
    <row r="13">
      <c r="A13" s="0">
        <v>0.339438591022848</v>
      </c>
      <c r="B13" s="0">
        <v>0</v>
      </c>
      <c r="C13" s="0">
        <v>0.832116788321168</v>
      </c>
      <c r="D13" s="0">
        <v>1</v>
      </c>
      <c r="E13" s="0">
        <v>0.167883211678832</v>
      </c>
      <c r="F13" s="0">
        <v>0.656934306569343</v>
      </c>
      <c r="G13" s="0">
        <v>0</v>
      </c>
      <c r="H13" s="0">
        <v>0.548470074971017</v>
      </c>
    </row>
    <row r="14">
      <c r="A14" s="0">
        <v>0.483023431724056</v>
      </c>
      <c r="B14" s="0">
        <v>0</v>
      </c>
      <c r="C14" s="0">
        <v>0.891304347826087</v>
      </c>
      <c r="D14" s="0">
        <v>1</v>
      </c>
      <c r="E14" s="0">
        <v>0.108695652173913</v>
      </c>
      <c r="F14" s="0">
        <v>0.652173913043478</v>
      </c>
      <c r="G14" s="0">
        <v>0</v>
      </c>
      <c r="H14" s="0">
        <v>0.639600108229793</v>
      </c>
    </row>
    <row r="15">
      <c r="A15" s="0">
        <v>0.483023431724056</v>
      </c>
      <c r="B15" s="0">
        <v>0</v>
      </c>
      <c r="C15" s="0">
        <v>0.811594202898551</v>
      </c>
      <c r="D15" s="0">
        <v>1</v>
      </c>
      <c r="E15" s="0">
        <v>0.188405797101449</v>
      </c>
      <c r="F15" s="0">
        <v>0.652173913043478</v>
      </c>
      <c r="G15" s="0">
        <v>0</v>
      </c>
      <c r="H15" s="0">
        <v>0.576195068987708</v>
      </c>
    </row>
    <row r="16">
      <c r="A16" s="0">
        <v>0.310780531424838</v>
      </c>
      <c r="B16" s="0">
        <v>0</v>
      </c>
      <c r="C16" s="0">
        <v>0.74</v>
      </c>
      <c r="D16" s="0">
        <v>1</v>
      </c>
      <c r="E16" s="0">
        <v>0.26</v>
      </c>
      <c r="F16" s="0">
        <v>1.48</v>
      </c>
      <c r="G16" s="0">
        <v>0</v>
      </c>
      <c r="H16" s="0">
        <v>0.791877212248183</v>
      </c>
    </row>
    <row r="17">
      <c r="A17" s="0">
        <v>0.445586185296255</v>
      </c>
      <c r="B17" s="0">
        <v>0</v>
      </c>
      <c r="C17" s="0">
        <v>0.7</v>
      </c>
      <c r="D17" s="0">
        <v>1</v>
      </c>
      <c r="E17" s="0">
        <v>0.3</v>
      </c>
      <c r="F17" s="0">
        <v>1</v>
      </c>
      <c r="G17" s="0">
        <v>0</v>
      </c>
      <c r="H17" s="0">
        <v>0.710377939922684</v>
      </c>
    </row>
    <row r="18">
      <c r="A18" s="0">
        <v>0.445586185296255</v>
      </c>
      <c r="B18" s="0">
        <v>0</v>
      </c>
      <c r="C18" s="0">
        <v>0.55</v>
      </c>
      <c r="D18" s="0">
        <v>1</v>
      </c>
      <c r="E18" s="0">
        <v>0.45</v>
      </c>
      <c r="F18" s="0">
        <v>1</v>
      </c>
      <c r="G18" s="0">
        <v>0</v>
      </c>
      <c r="H18" s="0">
        <v>0.725036224371231</v>
      </c>
    </row>
    <row r="19">
      <c r="A19" s="0">
        <v>0.445586185296255</v>
      </c>
      <c r="B19" s="0">
        <v>0</v>
      </c>
      <c r="C19" s="0">
        <v>0.4</v>
      </c>
      <c r="D19" s="0">
        <v>1</v>
      </c>
      <c r="E19" s="0">
        <v>0.6</v>
      </c>
      <c r="F19" s="0">
        <v>1</v>
      </c>
      <c r="G19" s="0">
        <v>0</v>
      </c>
      <c r="H19" s="0">
        <v>0.743826782393615</v>
      </c>
    </row>
    <row r="20">
      <c r="A20" s="0">
        <v>0.517122916666667</v>
      </c>
      <c r="B20" s="0">
        <v>0</v>
      </c>
      <c r="C20" s="0">
        <v>0.677777777777778</v>
      </c>
      <c r="D20" s="0">
        <v>1</v>
      </c>
      <c r="E20" s="0">
        <v>0.322222222222222</v>
      </c>
      <c r="F20" s="0">
        <v>0.666666666666667</v>
      </c>
      <c r="G20" s="0">
        <v>0</v>
      </c>
      <c r="H20" s="0">
        <v>0.893360329437204</v>
      </c>
    </row>
    <row r="21">
      <c r="A21" s="0">
        <v>0.59769387755102</v>
      </c>
      <c r="B21" s="0">
        <v>0</v>
      </c>
      <c r="C21" s="0">
        <v>0.45</v>
      </c>
      <c r="D21" s="0">
        <v>1</v>
      </c>
      <c r="E21" s="0">
        <v>0.55</v>
      </c>
      <c r="F21" s="0">
        <v>0.49</v>
      </c>
      <c r="G21" s="0">
        <v>0</v>
      </c>
      <c r="H21" s="0">
        <v>1.08079025732791</v>
      </c>
    </row>
    <row r="22">
      <c r="A22" s="0">
        <v>0.59769387755102</v>
      </c>
      <c r="B22" s="0">
        <v>0</v>
      </c>
      <c r="C22" s="0">
        <v>0.24</v>
      </c>
      <c r="D22" s="0">
        <v>1</v>
      </c>
      <c r="E22" s="0">
        <v>0.76</v>
      </c>
      <c r="F22" s="0">
        <v>0.49</v>
      </c>
      <c r="G22" s="0">
        <v>0</v>
      </c>
      <c r="H22" s="0">
        <v>1.07972987178547</v>
      </c>
    </row>
    <row r="23">
      <c r="A23" s="0">
        <v>0.272454553661408</v>
      </c>
      <c r="B23" s="0">
        <v>0</v>
      </c>
      <c r="C23" s="0">
        <v>0.649737302977233</v>
      </c>
      <c r="D23" s="0">
        <v>1</v>
      </c>
      <c r="E23" s="0">
        <v>0.350262697022767</v>
      </c>
      <c r="F23" s="0">
        <v>1.0507880910683</v>
      </c>
      <c r="G23" s="0">
        <v>0</v>
      </c>
      <c r="H23" s="0">
        <v>0.441929789124045</v>
      </c>
    </row>
    <row r="24">
      <c r="A24" s="0">
        <v>0.56428</v>
      </c>
      <c r="B24" s="0">
        <v>0</v>
      </c>
      <c r="C24" s="0">
        <v>0.905511811023622</v>
      </c>
      <c r="D24" s="0">
        <v>1</v>
      </c>
      <c r="E24" s="0">
        <v>0.0944881889763779</v>
      </c>
      <c r="F24" s="0">
        <v>0.47244094488189</v>
      </c>
      <c r="G24" s="0">
        <v>0</v>
      </c>
      <c r="H24" s="0">
        <v>0.540034229638949</v>
      </c>
    </row>
    <row r="25">
      <c r="A25" s="0">
        <v>0.56428</v>
      </c>
      <c r="B25" s="0">
        <v>0</v>
      </c>
      <c r="C25" s="0">
        <v>0.669291338582677</v>
      </c>
      <c r="D25" s="0">
        <v>1</v>
      </c>
      <c r="E25" s="0">
        <v>0.330708661417323</v>
      </c>
      <c r="F25" s="0">
        <v>0.47244094488189</v>
      </c>
      <c r="G25" s="0">
        <v>0</v>
      </c>
      <c r="H25" s="0">
        <v>0.502585851173668</v>
      </c>
    </row>
    <row r="26">
      <c r="A26" s="0">
        <v>0.56428</v>
      </c>
      <c r="B26" s="0">
        <v>0</v>
      </c>
      <c r="C26" s="0">
        <v>0.511811023622047</v>
      </c>
      <c r="D26" s="0">
        <v>1</v>
      </c>
      <c r="E26" s="0">
        <v>0.488188976377953</v>
      </c>
      <c r="F26" s="0">
        <v>0.47244094488189</v>
      </c>
      <c r="G26" s="0">
        <v>0</v>
      </c>
      <c r="H26" s="0">
        <v>0.520369112590729</v>
      </c>
    </row>
    <row r="27">
      <c r="A27" s="0">
        <v>0.56428</v>
      </c>
      <c r="B27" s="0">
        <v>0</v>
      </c>
      <c r="C27" s="0">
        <v>0.433070866141732</v>
      </c>
      <c r="D27" s="0">
        <v>1</v>
      </c>
      <c r="E27" s="0">
        <v>0.566929133858268</v>
      </c>
      <c r="F27" s="0">
        <v>0.47244094488189</v>
      </c>
      <c r="G27" s="0">
        <v>0</v>
      </c>
      <c r="H27" s="0">
        <v>0.512877989907508</v>
      </c>
    </row>
    <row r="28">
      <c r="A28" s="0">
        <v>0.56428</v>
      </c>
      <c r="B28" s="0">
        <v>0</v>
      </c>
      <c r="C28" s="0">
        <v>0.354330708661417</v>
      </c>
      <c r="D28" s="0">
        <v>1</v>
      </c>
      <c r="E28" s="0">
        <v>0.645669291338583</v>
      </c>
      <c r="F28" s="0">
        <v>0.47244094488189</v>
      </c>
      <c r="G28" s="0">
        <v>0</v>
      </c>
      <c r="H28" s="0">
        <v>0.516910888299826</v>
      </c>
    </row>
    <row r="29">
      <c r="A29" s="0">
        <v>0.56428</v>
      </c>
      <c r="B29" s="0">
        <v>0</v>
      </c>
      <c r="C29" s="0">
        <v>0.275590551181102</v>
      </c>
      <c r="D29" s="0">
        <v>1</v>
      </c>
      <c r="E29" s="0">
        <v>0.724409448818898</v>
      </c>
      <c r="F29" s="0">
        <v>0.47244094488189</v>
      </c>
      <c r="G29" s="0">
        <v>0</v>
      </c>
      <c r="H29" s="0">
        <v>0.526412289055289</v>
      </c>
    </row>
    <row r="30">
      <c r="A30" s="0">
        <v>0.56428</v>
      </c>
      <c r="B30" s="0">
        <v>0</v>
      </c>
      <c r="C30" s="0">
        <v>0.196850393700787</v>
      </c>
      <c r="D30" s="0">
        <v>1</v>
      </c>
      <c r="E30" s="0">
        <v>0.803149606299213</v>
      </c>
      <c r="F30" s="0">
        <v>0.47244094488189</v>
      </c>
      <c r="G30" s="0">
        <v>0</v>
      </c>
      <c r="H30" s="0">
        <v>0.53053808049792</v>
      </c>
    </row>
    <row r="31">
      <c r="A31" s="0">
        <v>0.56428</v>
      </c>
      <c r="B31" s="0">
        <v>0</v>
      </c>
      <c r="C31" s="0">
        <v>0.118110236220472</v>
      </c>
      <c r="D31" s="0">
        <v>1</v>
      </c>
      <c r="E31" s="0">
        <v>0.881889763779528</v>
      </c>
      <c r="F31" s="0">
        <v>0.47244094488189</v>
      </c>
      <c r="G31" s="0">
        <v>0</v>
      </c>
      <c r="H31" s="0">
        <v>0.58217869759263</v>
      </c>
    </row>
    <row r="32">
      <c r="A32" s="0">
        <v>0.56428</v>
      </c>
      <c r="B32" s="0">
        <v>0</v>
      </c>
      <c r="C32" s="0">
        <v>0.078740157480315</v>
      </c>
      <c r="D32" s="0">
        <v>1</v>
      </c>
      <c r="E32" s="0">
        <v>0.921259842519685</v>
      </c>
      <c r="F32" s="0">
        <v>0.47244094488189</v>
      </c>
      <c r="G32" s="0">
        <v>0</v>
      </c>
      <c r="H32" s="0">
        <v>0.627311239274341</v>
      </c>
    </row>
    <row r="33">
      <c r="A33" s="0">
        <v>0.248668898615326</v>
      </c>
      <c r="B33" s="0">
        <v>0</v>
      </c>
      <c r="C33" s="0">
        <v>0.83</v>
      </c>
      <c r="D33" s="0">
        <v>1</v>
      </c>
      <c r="E33" s="0">
        <v>0.17</v>
      </c>
      <c r="F33" s="0">
        <v>1.5</v>
      </c>
      <c r="G33" s="0">
        <v>0</v>
      </c>
      <c r="H33" s="0">
        <v>0.952371884259488</v>
      </c>
    </row>
    <row r="34">
      <c r="A34" s="0">
        <v>0.368816399721904</v>
      </c>
      <c r="B34" s="0">
        <v>0</v>
      </c>
      <c r="C34" s="0">
        <v>0.76</v>
      </c>
      <c r="D34" s="0">
        <v>1</v>
      </c>
      <c r="E34" s="0">
        <v>0.24</v>
      </c>
      <c r="F34" s="0">
        <v>0.48</v>
      </c>
      <c r="G34" s="0">
        <v>0</v>
      </c>
      <c r="H34" s="0">
        <v>0.963378239915896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34"/>
  <sheetViews>
    <sheetView workbookViewId="0"/>
  </sheetViews>
  <sheetFormatPr defaultRowHeight="15"/>
  <sheetData>
    <row r="1">
      <c r="A1" s="0">
        <f>'Dataset'!A1</f>
      </c>
      <c r="B1" s="0">
        <f>'Dataset'!C1</f>
      </c>
      <c r="C1" s="0">
        <f>'Dataset'!F1</f>
      </c>
    </row>
    <row r="2">
      <c r="A2" s="0">
        <f>'Dataset'!A2</f>
      </c>
      <c r="B2" s="0">
        <f>'Dataset'!C2</f>
      </c>
      <c r="C2" s="0">
        <f>'Dataset'!F2</f>
      </c>
    </row>
    <row r="3">
      <c r="A3" s="0">
        <f>'Dataset'!A3</f>
      </c>
      <c r="B3" s="0">
        <f>'Dataset'!C3</f>
      </c>
      <c r="C3" s="0">
        <f>'Dataset'!F3</f>
      </c>
    </row>
    <row r="4">
      <c r="A4" s="0">
        <f>'Dataset'!A4</f>
      </c>
      <c r="B4" s="0">
        <f>'Dataset'!C4</f>
      </c>
      <c r="C4" s="0">
        <f>'Dataset'!F4</f>
      </c>
    </row>
    <row r="5">
      <c r="A5" s="0">
        <f>'Dataset'!A5</f>
      </c>
      <c r="B5" s="0">
        <f>'Dataset'!C5</f>
      </c>
      <c r="C5" s="0">
        <f>'Dataset'!F5</f>
      </c>
    </row>
    <row r="6">
      <c r="A6" s="0">
        <f>'Dataset'!A6</f>
      </c>
      <c r="B6" s="0">
        <f>'Dataset'!C6</f>
      </c>
      <c r="C6" s="0">
        <f>'Dataset'!F6</f>
      </c>
    </row>
    <row r="7">
      <c r="A7" s="0">
        <f>'Dataset'!A7</f>
      </c>
      <c r="B7" s="0">
        <f>'Dataset'!C7</f>
      </c>
      <c r="C7" s="0">
        <f>'Dataset'!F7</f>
      </c>
    </row>
    <row r="8">
      <c r="A8" s="0">
        <f>'Dataset'!A8</f>
      </c>
      <c r="B8" s="0">
        <f>'Dataset'!C8</f>
      </c>
      <c r="C8" s="0">
        <f>'Dataset'!F8</f>
      </c>
    </row>
    <row r="9">
      <c r="A9" s="0">
        <f>'Dataset'!A9</f>
      </c>
      <c r="B9" s="0">
        <f>'Dataset'!C9</f>
      </c>
      <c r="C9" s="0">
        <f>'Dataset'!F9</f>
      </c>
    </row>
    <row r="10">
      <c r="A10" s="0">
        <f>'Dataset'!A10</f>
      </c>
      <c r="B10" s="0">
        <f>'Dataset'!C10</f>
      </c>
      <c r="C10" s="0">
        <f>'Dataset'!F10</f>
      </c>
    </row>
    <row r="11">
      <c r="A11" s="0">
        <f>'Dataset'!A11</f>
      </c>
      <c r="B11" s="0">
        <f>'Dataset'!C11</f>
      </c>
      <c r="C11" s="0">
        <f>'Dataset'!F11</f>
      </c>
    </row>
    <row r="12">
      <c r="A12" s="0">
        <f>'Dataset'!A12</f>
      </c>
      <c r="B12" s="0">
        <f>'Dataset'!C12</f>
      </c>
      <c r="C12" s="0">
        <f>'Dataset'!F12</f>
      </c>
    </row>
    <row r="13">
      <c r="A13" s="0">
        <f>'Dataset'!A13</f>
      </c>
      <c r="B13" s="0">
        <f>'Dataset'!C13</f>
      </c>
      <c r="C13" s="0">
        <f>'Dataset'!F13</f>
      </c>
    </row>
    <row r="14">
      <c r="A14" s="0">
        <f>'Dataset'!A14</f>
      </c>
      <c r="B14" s="0">
        <f>'Dataset'!C14</f>
      </c>
      <c r="C14" s="0">
        <f>'Dataset'!F14</f>
      </c>
    </row>
    <row r="15">
      <c r="A15" s="0">
        <f>'Dataset'!A15</f>
      </c>
      <c r="B15" s="0">
        <f>'Dataset'!C15</f>
      </c>
      <c r="C15" s="0">
        <f>'Dataset'!F15</f>
      </c>
    </row>
    <row r="16">
      <c r="A16" s="0">
        <f>'Dataset'!A16</f>
      </c>
      <c r="B16" s="0">
        <f>'Dataset'!C16</f>
      </c>
      <c r="C16" s="0">
        <f>'Dataset'!F16</f>
      </c>
    </row>
    <row r="17">
      <c r="A17" s="0">
        <f>'Dataset'!A17</f>
      </c>
      <c r="B17" s="0">
        <f>'Dataset'!C17</f>
      </c>
      <c r="C17" s="0">
        <f>'Dataset'!F17</f>
      </c>
    </row>
    <row r="18">
      <c r="A18" s="0">
        <f>'Dataset'!A18</f>
      </c>
      <c r="B18" s="0">
        <f>'Dataset'!C18</f>
      </c>
      <c r="C18" s="0">
        <f>'Dataset'!F18</f>
      </c>
    </row>
    <row r="19">
      <c r="A19" s="0">
        <f>'Dataset'!A19</f>
      </c>
      <c r="B19" s="0">
        <f>'Dataset'!C19</f>
      </c>
      <c r="C19" s="0">
        <f>'Dataset'!F19</f>
      </c>
    </row>
    <row r="20">
      <c r="A20" s="0">
        <f>'Dataset'!A20</f>
      </c>
      <c r="B20" s="0">
        <f>'Dataset'!C20</f>
      </c>
      <c r="C20" s="0">
        <f>'Dataset'!F20</f>
      </c>
    </row>
    <row r="21">
      <c r="A21" s="0">
        <f>'Dataset'!A21</f>
      </c>
      <c r="B21" s="0">
        <f>'Dataset'!C21</f>
      </c>
      <c r="C21" s="0">
        <f>'Dataset'!F21</f>
      </c>
    </row>
    <row r="22">
      <c r="A22" s="0">
        <f>'Dataset'!A22</f>
      </c>
      <c r="B22" s="0">
        <f>'Dataset'!C22</f>
      </c>
      <c r="C22" s="0">
        <f>'Dataset'!F22</f>
      </c>
    </row>
    <row r="23">
      <c r="A23" s="0">
        <f>'Dataset'!A23</f>
      </c>
      <c r="B23" s="0">
        <f>'Dataset'!C23</f>
      </c>
      <c r="C23" s="0">
        <f>'Dataset'!F23</f>
      </c>
    </row>
    <row r="24">
      <c r="A24" s="0">
        <f>'Dataset'!A24</f>
      </c>
      <c r="B24" s="0">
        <f>'Dataset'!C24</f>
      </c>
      <c r="C24" s="0">
        <f>'Dataset'!F24</f>
      </c>
    </row>
    <row r="25">
      <c r="A25" s="0">
        <f>'Dataset'!A25</f>
      </c>
      <c r="B25" s="0">
        <f>'Dataset'!C25</f>
      </c>
      <c r="C25" s="0">
        <f>'Dataset'!F25</f>
      </c>
    </row>
    <row r="26">
      <c r="A26" s="0">
        <f>'Dataset'!A26</f>
      </c>
      <c r="B26" s="0">
        <f>'Dataset'!C26</f>
      </c>
      <c r="C26" s="0">
        <f>'Dataset'!F26</f>
      </c>
    </row>
    <row r="27">
      <c r="A27" s="0">
        <f>'Dataset'!A27</f>
      </c>
      <c r="B27" s="0">
        <f>'Dataset'!C27</f>
      </c>
      <c r="C27" s="0">
        <f>'Dataset'!F27</f>
      </c>
    </row>
    <row r="28">
      <c r="A28" s="0">
        <f>'Dataset'!A28</f>
      </c>
      <c r="B28" s="0">
        <f>'Dataset'!C28</f>
      </c>
      <c r="C28" s="0">
        <f>'Dataset'!F28</f>
      </c>
    </row>
    <row r="29">
      <c r="A29" s="0">
        <f>'Dataset'!A29</f>
      </c>
      <c r="B29" s="0">
        <f>'Dataset'!C29</f>
      </c>
      <c r="C29" s="0">
        <f>'Dataset'!F29</f>
      </c>
    </row>
    <row r="30">
      <c r="A30" s="0">
        <f>'Dataset'!A30</f>
      </c>
      <c r="B30" s="0">
        <f>'Dataset'!C30</f>
      </c>
      <c r="C30" s="0">
        <f>'Dataset'!F30</f>
      </c>
    </row>
    <row r="31">
      <c r="A31" s="0">
        <f>'Dataset'!A31</f>
      </c>
      <c r="B31" s="0">
        <f>'Dataset'!C31</f>
      </c>
      <c r="C31" s="0">
        <f>'Dataset'!F31</f>
      </c>
    </row>
    <row r="32">
      <c r="A32" s="0">
        <f>'Dataset'!A32</f>
      </c>
      <c r="B32" s="0">
        <f>'Dataset'!C32</f>
      </c>
      <c r="C32" s="0">
        <f>'Dataset'!F32</f>
      </c>
    </row>
    <row r="33">
      <c r="A33" s="0">
        <f>'Dataset'!A33</f>
      </c>
      <c r="B33" s="0">
        <f>'Dataset'!C33</f>
      </c>
      <c r="C33" s="0">
        <f>'Dataset'!F33</f>
      </c>
    </row>
    <row r="34">
      <c r="A34" s="0">
        <f>'Dataset'!A34</f>
      </c>
      <c r="B34" s="0">
        <f>'Dataset'!C34</f>
      </c>
      <c r="C34" s="0">
        <f>'Dataset'!F34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34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  <c r="G1" s="0" t="s">
        <v>41</v>
      </c>
      <c r="I1" s="0" t="s">
        <v>42</v>
      </c>
      <c r="J1" s="0" t="s">
        <v>43</v>
      </c>
    </row>
    <row r="2">
      <c r="A2" s="0">
        <v>0</v>
      </c>
      <c r="B2" s="2">
        <f>'Dataset'!H2</f>
      </c>
      <c r="C2" s="2">
        <f ref="C2:C34" t="shared" si="1">J2</f>
      </c>
      <c r="D2" s="2">
        <f ref="D2:D34" t="shared" si="2">ABS(B2 - C2)</f>
      </c>
      <c r="E2" s="2">
        <f ref="E2:E34" t="shared" si="3">ABS(D2 / B2)</f>
      </c>
      <c r="F2" s="2">
        <f ref="F2:F34" t="shared" si="4">C2 - B2</f>
      </c>
      <c r="G2" s="2">
        <f ref="G2:G34" t="shared" si="5">POWER(F2, 2)</f>
      </c>
      <c r="I2" s="2">
        <f>=((2.1826929359154*Inputs!$A2+1*Inputs!$B2*1*Inputs!$C2*0.964214249321067)*(0.810229794935254*Inputs!$A2+1*Inputs!$C2*1*Inputs!$C2*-0.988666962438337)*-0.829110121696411/((-19.772839504437*Inputs!$A2+11.6683934407531)*(-12.0272263373572*Inputs!$C2+5.15540657533551*Inputs!$A2+(10.1043457300377*Inputs!$C2+1.90042382301497)*(2.41289994254275*Inputs!$A2+0.45974915081891*Inputs!$C2)+-3.67908007850746))+0.672722720709507)</f>
      </c>
      <c r="J2" s="2">
        <f ref="J2:J34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(2.1826929359154*Inputs!$A3+1*Inputs!$B3*1*Inputs!$C3*0.964214249321067)*(0.810229794935254*Inputs!$A3+1*Inputs!$C3*1*Inputs!$C3*-0.988666962438337)*-0.829110121696411/((-19.772839504437*Inputs!$A3+11.6683934407531)*(-12.0272263373572*Inputs!$C3+5.15540657533551*Inputs!$A3+(10.1043457300377*Inputs!$C3+1.90042382301497)*(2.41289994254275*Inputs!$A3+0.45974915081891*Inputs!$C3)+-3.67908007850746))+0.672722720709507)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(2.1826929359154*Inputs!$A4+1*Inputs!$B4*1*Inputs!$C4*0.964214249321067)*(0.810229794935254*Inputs!$A4+1*Inputs!$C4*1*Inputs!$C4*-0.988666962438337)*-0.829110121696411/((-19.772839504437*Inputs!$A4+11.6683934407531)*(-12.0272263373572*Inputs!$C4+5.15540657533551*Inputs!$A4+(10.1043457300377*Inputs!$C4+1.90042382301497)*(2.41289994254275*Inputs!$A4+0.45974915081891*Inputs!$C4)+-3.67908007850746))+0.672722720709507)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(2.1826929359154*Inputs!$A5+1*Inputs!$B5*1*Inputs!$C5*0.964214249321067)*(0.810229794935254*Inputs!$A5+1*Inputs!$C5*1*Inputs!$C5*-0.988666962438337)*-0.829110121696411/((-19.772839504437*Inputs!$A5+11.6683934407531)*(-12.0272263373572*Inputs!$C5+5.15540657533551*Inputs!$A5+(10.1043457300377*Inputs!$C5+1.90042382301497)*(2.41289994254275*Inputs!$A5+0.45974915081891*Inputs!$C5)+-3.67908007850746))+0.672722720709507)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(2.1826929359154*Inputs!$A6+1*Inputs!$B6*1*Inputs!$C6*0.964214249321067)*(0.810229794935254*Inputs!$A6+1*Inputs!$C6*1*Inputs!$C6*-0.988666962438337)*-0.829110121696411/((-19.772839504437*Inputs!$A6+11.6683934407531)*(-12.0272263373572*Inputs!$C6+5.15540657533551*Inputs!$A6+(10.1043457300377*Inputs!$C6+1.90042382301497)*(2.41289994254275*Inputs!$A6+0.45974915081891*Inputs!$C6)+-3.67908007850746))+0.672722720709507)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(2.1826929359154*Inputs!$A7+1*Inputs!$B7*1*Inputs!$C7*0.964214249321067)*(0.810229794935254*Inputs!$A7+1*Inputs!$C7*1*Inputs!$C7*-0.988666962438337)*-0.829110121696411/((-19.772839504437*Inputs!$A7+11.6683934407531)*(-12.0272263373572*Inputs!$C7+5.15540657533551*Inputs!$A7+(10.1043457300377*Inputs!$C7+1.90042382301497)*(2.41289994254275*Inputs!$A7+0.45974915081891*Inputs!$C7)+-3.67908007850746))+0.672722720709507)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(2.1826929359154*Inputs!$A8+1*Inputs!$B8*1*Inputs!$C8*0.964214249321067)*(0.810229794935254*Inputs!$A8+1*Inputs!$C8*1*Inputs!$C8*-0.988666962438337)*-0.829110121696411/((-19.772839504437*Inputs!$A8+11.6683934407531)*(-12.0272263373572*Inputs!$C8+5.15540657533551*Inputs!$A8+(10.1043457300377*Inputs!$C8+1.90042382301497)*(2.41289994254275*Inputs!$A8+0.45974915081891*Inputs!$C8)+-3.67908007850746))+0.672722720709507)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(2.1826929359154*Inputs!$A9+1*Inputs!$B9*1*Inputs!$C9*0.964214249321067)*(0.810229794935254*Inputs!$A9+1*Inputs!$C9*1*Inputs!$C9*-0.988666962438337)*-0.829110121696411/((-19.772839504437*Inputs!$A9+11.6683934407531)*(-12.0272263373572*Inputs!$C9+5.15540657533551*Inputs!$A9+(10.1043457300377*Inputs!$C9+1.90042382301497)*(2.41289994254275*Inputs!$A9+0.45974915081891*Inputs!$C9)+-3.67908007850746))+0.672722720709507)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(2.1826929359154*Inputs!$A10+1*Inputs!$B10*1*Inputs!$C10*0.964214249321067)*(0.810229794935254*Inputs!$A10+1*Inputs!$C10*1*Inputs!$C10*-0.988666962438337)*-0.829110121696411/((-19.772839504437*Inputs!$A10+11.6683934407531)*(-12.0272263373572*Inputs!$C10+5.15540657533551*Inputs!$A10+(10.1043457300377*Inputs!$C10+1.90042382301497)*(2.41289994254275*Inputs!$A10+0.45974915081891*Inputs!$C10)+-3.67908007850746))+0.672722720709507)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(2.1826929359154*Inputs!$A11+1*Inputs!$B11*1*Inputs!$C11*0.964214249321067)*(0.810229794935254*Inputs!$A11+1*Inputs!$C11*1*Inputs!$C11*-0.988666962438337)*-0.829110121696411/((-19.772839504437*Inputs!$A11+11.6683934407531)*(-12.0272263373572*Inputs!$C11+5.15540657533551*Inputs!$A11+(10.1043457300377*Inputs!$C11+1.90042382301497)*(2.41289994254275*Inputs!$A11+0.45974915081891*Inputs!$C11)+-3.67908007850746))+0.672722720709507)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(2.1826929359154*Inputs!$A12+1*Inputs!$B12*1*Inputs!$C12*0.964214249321067)*(0.810229794935254*Inputs!$A12+1*Inputs!$C12*1*Inputs!$C12*-0.988666962438337)*-0.829110121696411/((-19.772839504437*Inputs!$A12+11.6683934407531)*(-12.0272263373572*Inputs!$C12+5.15540657533551*Inputs!$A12+(10.1043457300377*Inputs!$C12+1.90042382301497)*(2.41289994254275*Inputs!$A12+0.45974915081891*Inputs!$C12)+-3.67908007850746))+0.672722720709507)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(2.1826929359154*Inputs!$A13+1*Inputs!$B13*1*Inputs!$C13*0.964214249321067)*(0.810229794935254*Inputs!$A13+1*Inputs!$C13*1*Inputs!$C13*-0.988666962438337)*-0.829110121696411/((-19.772839504437*Inputs!$A13+11.6683934407531)*(-12.0272263373572*Inputs!$C13+5.15540657533551*Inputs!$A13+(10.1043457300377*Inputs!$C13+1.90042382301497)*(2.41289994254275*Inputs!$A13+0.45974915081891*Inputs!$C13)+-3.67908007850746))+0.672722720709507)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(2.1826929359154*Inputs!$A14+1*Inputs!$B14*1*Inputs!$C14*0.964214249321067)*(0.810229794935254*Inputs!$A14+1*Inputs!$C14*1*Inputs!$C14*-0.988666962438337)*-0.829110121696411/((-19.772839504437*Inputs!$A14+11.6683934407531)*(-12.0272263373572*Inputs!$C14+5.15540657533551*Inputs!$A14+(10.1043457300377*Inputs!$C14+1.90042382301497)*(2.41289994254275*Inputs!$A14+0.45974915081891*Inputs!$C14)+-3.67908007850746))+0.672722720709507)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(2.1826929359154*Inputs!$A15+1*Inputs!$B15*1*Inputs!$C15*0.964214249321067)*(0.810229794935254*Inputs!$A15+1*Inputs!$C15*1*Inputs!$C15*-0.988666962438337)*-0.829110121696411/((-19.772839504437*Inputs!$A15+11.6683934407531)*(-12.0272263373572*Inputs!$C15+5.15540657533551*Inputs!$A15+(10.1043457300377*Inputs!$C15+1.90042382301497)*(2.41289994254275*Inputs!$A15+0.45974915081891*Inputs!$C15)+-3.67908007850746))+0.672722720709507)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(2.1826929359154*Inputs!$A16+1*Inputs!$B16*1*Inputs!$C16*0.964214249321067)*(0.810229794935254*Inputs!$A16+1*Inputs!$C16*1*Inputs!$C16*-0.988666962438337)*-0.829110121696411/((-19.772839504437*Inputs!$A16+11.6683934407531)*(-12.0272263373572*Inputs!$C16+5.15540657533551*Inputs!$A16+(10.1043457300377*Inputs!$C16+1.90042382301497)*(2.41289994254275*Inputs!$A16+0.45974915081891*Inputs!$C16)+-3.67908007850746))+0.672722720709507)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(2.1826929359154*Inputs!$A17+1*Inputs!$B17*1*Inputs!$C17*0.964214249321067)*(0.810229794935254*Inputs!$A17+1*Inputs!$C17*1*Inputs!$C17*-0.988666962438337)*-0.829110121696411/((-19.772839504437*Inputs!$A17+11.6683934407531)*(-12.0272263373572*Inputs!$C17+5.15540657533551*Inputs!$A17+(10.1043457300377*Inputs!$C17+1.90042382301497)*(2.41289994254275*Inputs!$A17+0.45974915081891*Inputs!$C17)+-3.67908007850746))+0.672722720709507)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(2.1826929359154*Inputs!$A18+1*Inputs!$B18*1*Inputs!$C18*0.964214249321067)*(0.810229794935254*Inputs!$A18+1*Inputs!$C18*1*Inputs!$C18*-0.988666962438337)*-0.829110121696411/((-19.772839504437*Inputs!$A18+11.6683934407531)*(-12.0272263373572*Inputs!$C18+5.15540657533551*Inputs!$A18+(10.1043457300377*Inputs!$C18+1.90042382301497)*(2.41289994254275*Inputs!$A18+0.45974915081891*Inputs!$C18)+-3.67908007850746))+0.672722720709507)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(2.1826929359154*Inputs!$A19+1*Inputs!$B19*1*Inputs!$C19*0.964214249321067)*(0.810229794935254*Inputs!$A19+1*Inputs!$C19*1*Inputs!$C19*-0.988666962438337)*-0.829110121696411/((-19.772839504437*Inputs!$A19+11.6683934407531)*(-12.0272263373572*Inputs!$C19+5.15540657533551*Inputs!$A19+(10.1043457300377*Inputs!$C19+1.90042382301497)*(2.41289994254275*Inputs!$A19+0.45974915081891*Inputs!$C19)+-3.67908007850746))+0.672722720709507)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(2.1826929359154*Inputs!$A20+1*Inputs!$B20*1*Inputs!$C20*0.964214249321067)*(0.810229794935254*Inputs!$A20+1*Inputs!$C20*1*Inputs!$C20*-0.988666962438337)*-0.829110121696411/((-19.772839504437*Inputs!$A20+11.6683934407531)*(-12.0272263373572*Inputs!$C20+5.15540657533551*Inputs!$A20+(10.1043457300377*Inputs!$C20+1.90042382301497)*(2.41289994254275*Inputs!$A20+0.45974915081891*Inputs!$C20)+-3.67908007850746))+0.672722720709507)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(2.1826929359154*Inputs!$A21+1*Inputs!$B21*1*Inputs!$C21*0.964214249321067)*(0.810229794935254*Inputs!$A21+1*Inputs!$C21*1*Inputs!$C21*-0.988666962438337)*-0.829110121696411/((-19.772839504437*Inputs!$A21+11.6683934407531)*(-12.0272263373572*Inputs!$C21+5.15540657533551*Inputs!$A21+(10.1043457300377*Inputs!$C21+1.90042382301497)*(2.41289994254275*Inputs!$A21+0.45974915081891*Inputs!$C21)+-3.67908007850746))+0.672722720709507)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(2.1826929359154*Inputs!$A22+1*Inputs!$B22*1*Inputs!$C22*0.964214249321067)*(0.810229794935254*Inputs!$A22+1*Inputs!$C22*1*Inputs!$C22*-0.988666962438337)*-0.829110121696411/((-19.772839504437*Inputs!$A22+11.6683934407531)*(-12.0272263373572*Inputs!$C22+5.15540657533551*Inputs!$A22+(10.1043457300377*Inputs!$C22+1.90042382301497)*(2.41289994254275*Inputs!$A22+0.45974915081891*Inputs!$C22)+-3.67908007850746))+0.672722720709507)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(2.1826929359154*Inputs!$A23+1*Inputs!$B23*1*Inputs!$C23*0.964214249321067)*(0.810229794935254*Inputs!$A23+1*Inputs!$C23*1*Inputs!$C23*-0.988666962438337)*-0.829110121696411/((-19.772839504437*Inputs!$A23+11.6683934407531)*(-12.0272263373572*Inputs!$C23+5.15540657533551*Inputs!$A23+(10.1043457300377*Inputs!$C23+1.90042382301497)*(2.41289994254275*Inputs!$A23+0.45974915081891*Inputs!$C23)+-3.67908007850746))+0.672722720709507)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(2.1826929359154*Inputs!$A24+1*Inputs!$B24*1*Inputs!$C24*0.964214249321067)*(0.810229794935254*Inputs!$A24+1*Inputs!$C24*1*Inputs!$C24*-0.988666962438337)*-0.829110121696411/((-19.772839504437*Inputs!$A24+11.6683934407531)*(-12.0272263373572*Inputs!$C24+5.15540657533551*Inputs!$A24+(10.1043457300377*Inputs!$C24+1.90042382301497)*(2.41289994254275*Inputs!$A24+0.45974915081891*Inputs!$C24)+-3.67908007850746))+0.672722720709507)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(2.1826929359154*Inputs!$A25+1*Inputs!$B25*1*Inputs!$C25*0.964214249321067)*(0.810229794935254*Inputs!$A25+1*Inputs!$C25*1*Inputs!$C25*-0.988666962438337)*-0.829110121696411/((-19.772839504437*Inputs!$A25+11.6683934407531)*(-12.0272263373572*Inputs!$C25+5.15540657533551*Inputs!$A25+(10.1043457300377*Inputs!$C25+1.90042382301497)*(2.41289994254275*Inputs!$A25+0.45974915081891*Inputs!$C25)+-3.67908007850746))+0.672722720709507)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(2.1826929359154*Inputs!$A26+1*Inputs!$B26*1*Inputs!$C26*0.964214249321067)*(0.810229794935254*Inputs!$A26+1*Inputs!$C26*1*Inputs!$C26*-0.988666962438337)*-0.829110121696411/((-19.772839504437*Inputs!$A26+11.6683934407531)*(-12.0272263373572*Inputs!$C26+5.15540657533551*Inputs!$A26+(10.1043457300377*Inputs!$C26+1.90042382301497)*(2.41289994254275*Inputs!$A26+0.45974915081891*Inputs!$C26)+-3.67908007850746))+0.672722720709507)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(2.1826929359154*Inputs!$A27+1*Inputs!$B27*1*Inputs!$C27*0.964214249321067)*(0.810229794935254*Inputs!$A27+1*Inputs!$C27*1*Inputs!$C27*-0.988666962438337)*-0.829110121696411/((-19.772839504437*Inputs!$A27+11.6683934407531)*(-12.0272263373572*Inputs!$C27+5.15540657533551*Inputs!$A27+(10.1043457300377*Inputs!$C27+1.90042382301497)*(2.41289994254275*Inputs!$A27+0.45974915081891*Inputs!$C27)+-3.67908007850746))+0.672722720709507)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(2.1826929359154*Inputs!$A28+1*Inputs!$B28*1*Inputs!$C28*0.964214249321067)*(0.810229794935254*Inputs!$A28+1*Inputs!$C28*1*Inputs!$C28*-0.988666962438337)*-0.829110121696411/((-19.772839504437*Inputs!$A28+11.6683934407531)*(-12.0272263373572*Inputs!$C28+5.15540657533551*Inputs!$A28+(10.1043457300377*Inputs!$C28+1.90042382301497)*(2.41289994254275*Inputs!$A28+0.45974915081891*Inputs!$C28)+-3.67908007850746))+0.672722720709507)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(2.1826929359154*Inputs!$A29+1*Inputs!$B29*1*Inputs!$C29*0.964214249321067)*(0.810229794935254*Inputs!$A29+1*Inputs!$C29*1*Inputs!$C29*-0.988666962438337)*-0.829110121696411/((-19.772839504437*Inputs!$A29+11.6683934407531)*(-12.0272263373572*Inputs!$C29+5.15540657533551*Inputs!$A29+(10.1043457300377*Inputs!$C29+1.90042382301497)*(2.41289994254275*Inputs!$A29+0.45974915081891*Inputs!$C29)+-3.67908007850746))+0.672722720709507)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(2.1826929359154*Inputs!$A30+1*Inputs!$B30*1*Inputs!$C30*0.964214249321067)*(0.810229794935254*Inputs!$A30+1*Inputs!$C30*1*Inputs!$C30*-0.988666962438337)*-0.829110121696411/((-19.772839504437*Inputs!$A30+11.6683934407531)*(-12.0272263373572*Inputs!$C30+5.15540657533551*Inputs!$A30+(10.1043457300377*Inputs!$C30+1.90042382301497)*(2.41289994254275*Inputs!$A30+0.45974915081891*Inputs!$C30)+-3.67908007850746))+0.672722720709507)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(2.1826929359154*Inputs!$A31+1*Inputs!$B31*1*Inputs!$C31*0.964214249321067)*(0.810229794935254*Inputs!$A31+1*Inputs!$C31*1*Inputs!$C31*-0.988666962438337)*-0.829110121696411/((-19.772839504437*Inputs!$A31+11.6683934407531)*(-12.0272263373572*Inputs!$C31+5.15540657533551*Inputs!$A31+(10.1043457300377*Inputs!$C31+1.90042382301497)*(2.41289994254275*Inputs!$A31+0.45974915081891*Inputs!$C31)+-3.67908007850746))+0.672722720709507)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(2.1826929359154*Inputs!$A32+1*Inputs!$B32*1*Inputs!$C32*0.964214249321067)*(0.810229794935254*Inputs!$A32+1*Inputs!$C32*1*Inputs!$C32*-0.988666962438337)*-0.829110121696411/((-19.772839504437*Inputs!$A32+11.6683934407531)*(-12.0272263373572*Inputs!$C32+5.15540657533551*Inputs!$A32+(10.1043457300377*Inputs!$C32+1.90042382301497)*(2.41289994254275*Inputs!$A32+0.45974915081891*Inputs!$C32)+-3.67908007850746))+0.672722720709507)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(2.1826929359154*Inputs!$A33+1*Inputs!$B33*1*Inputs!$C33*0.964214249321067)*(0.810229794935254*Inputs!$A33+1*Inputs!$C33*1*Inputs!$C33*-0.988666962438337)*-0.829110121696411/((-19.772839504437*Inputs!$A33+11.6683934407531)*(-12.0272263373572*Inputs!$C33+5.15540657533551*Inputs!$A33+(10.1043457300377*Inputs!$C33+1.90042382301497)*(2.41289994254275*Inputs!$A33+0.45974915081891*Inputs!$C33)+-3.67908007850746))+0.672722720709507)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(2.1826929359154*Inputs!$A34+1*Inputs!$B34*1*Inputs!$C34*0.964214249321067)*(0.810229794935254*Inputs!$A34+1*Inputs!$C34*1*Inputs!$C34*-0.988666962438337)*-0.829110121696411/((-19.772839504437*Inputs!$A34+11.6683934407531)*(-12.0272263373572*Inputs!$C34+5.15540657533551*Inputs!$A34+(10.1043457300377*Inputs!$C34+1.90042382301497)*(2.41289994254275*Inputs!$A34+0.45974915081891*Inputs!$C34)+-3.67908007850746))+0.672722720709507)</f>
      </c>
      <c r="J34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