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1173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<sst xmlns="http://schemas.openxmlformats.org/spreadsheetml/2006/main" count="45" uniqueCount="45">
  <si>
    <t>Model</t>
  </si>
  <si>
    <t>SymbolicRegressionSolution</t>
  </si>
  <si>
    <t>=(0.00225266853959836*$D1/((1.47056060498946*$C1+-0.946465914558723*$A1))+1/((277.320594394091*$A1+-163.117465021258))+0.000401138132307881*$D1/((1.46681397704183*$C1+-0.912616806488356*$A1))+1/((619.525606756217*$C1+-340.128142431733*$B1))+0.69346187663961)</t>
  </si>
  <si>
    <t>Model Depth</t>
  </si>
  <si>
    <t/>
  </si>
  <si>
    <t>Model Length</t>
  </si>
  <si>
    <t>x1 = A</t>
  </si>
  <si>
    <t>x3 = B</t>
  </si>
  <si>
    <t>Estimation Limits Lower</t>
  </si>
  <si>
    <t>x5 = C</t>
  </si>
  <si>
    <t>Estimation Limits Upper</t>
  </si>
  <si>
    <t>x6 = D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</si>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</sst>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1173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15</xdr:col>
      <xdr:colOff>285750</xdr:colOff>
      <xdr:row>16</xdr:row>
      <xdr:rowOff>38100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6</v>
      </c>
      <c r="D2" s="0" t="s">
        <v>4</v>
      </c>
    </row>
    <row r="3">
      <c r="A3" s="0" t="s">
        <v>5</v>
      </c>
      <c r="B3" s="0">
        <v>24</v>
      </c>
      <c r="D3" s="0" t="s">
        <v>6</v>
      </c>
    </row>
    <row r="4">
      <c r="D4" s="0" t="s">
        <v>7</v>
      </c>
    </row>
    <row r="5">
      <c r="A5" s="0" t="s">
        <v>8</v>
      </c>
      <c r="B5" s="1">
        <v>-5.7180264069443245</v>
      </c>
      <c r="D5" s="0" t="s">
        <v>9</v>
      </c>
    </row>
    <row r="6">
      <c r="A6" s="0" t="s">
        <v>10</v>
      </c>
      <c r="B6" s="1">
        <v>7.0591829571329763</v>
      </c>
      <c r="D6" s="0" t="s">
        <v>11</v>
      </c>
    </row>
    <row r="8">
      <c r="A8" s="0" t="s">
        <v>12</v>
      </c>
      <c r="B8" s="0">
        <v>0</v>
      </c>
    </row>
    <row r="9">
      <c r="A9" s="0" t="s">
        <v>13</v>
      </c>
      <c r="B9" s="0">
        <v>33</v>
      </c>
    </row>
    <row r="10">
      <c r="A10" s="0" t="s">
        <v>14</v>
      </c>
      <c r="B10" s="0">
        <v>33</v>
      </c>
    </row>
    <row r="11">
      <c r="A11" s="0" t="s">
        <v>15</v>
      </c>
      <c r="B11" s="0">
        <v>33</v>
      </c>
    </row>
    <row r="13">
      <c r="A13" s="0" t="s">
        <v>16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17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18</v>
      </c>
      <c r="B15" s="1">
        <f>AVERAGE(INDIRECT("'Estimated Values'!G"&amp;TrainingStart+2&amp;":G"&amp;TrainingEnd+1))</f>
      </c>
    </row>
    <row r="16">
      <c r="A16" s="0" t="s">
        <v>19</v>
      </c>
      <c r="B16" s="1">
        <f>AVERAGE(INDIRECT("'Estimated Values'!G"&amp;TestStart+2&amp;":G"&amp;TestEnd+1))</f>
      </c>
    </row>
    <row r="17">
      <c r="A17" s="0" t="s">
        <v>20</v>
      </c>
      <c r="B17" s="1">
        <f>AVERAGE(INDIRECT("'Estimated Values'!D"&amp;TrainingStart+2&amp;":D"&amp;TrainingEnd+1))</f>
      </c>
    </row>
    <row r="18">
      <c r="A18" s="0" t="s">
        <v>21</v>
      </c>
      <c r="B18" s="1">
        <f>AVERAGE(INDIRECT("'Estimated Values'!D"&amp;TestStart+2&amp;":D"&amp;TestEnd+1))</f>
      </c>
    </row>
    <row r="19">
      <c r="A19" s="0" t="s">
        <v>22</v>
      </c>
      <c r="B19" s="1">
        <f>AVERAGE(INDIRECT("'Estimated Values'!F"&amp;TrainingStart+2&amp;":F"&amp;TrainingEnd+1))</f>
      </c>
    </row>
    <row r="20">
      <c r="A20" s="0" t="s">
        <v>23</v>
      </c>
      <c r="B20" s="1">
        <f>AVERAGE(INDIRECT("'Estimated Values'!F"&amp;TestStart+2&amp;":F"&amp;TestEnd+1))</f>
      </c>
    </row>
    <row r="21">
      <c r="A21" s="0" t="s">
        <v>24</v>
      </c>
      <c r="B21" s="3">
        <f>AVERAGE(INDIRECT("'Estimated Values'!E"&amp;TrainingStart+2&amp;":E"&amp;TrainingEnd+1))</f>
      </c>
    </row>
    <row r="22">
      <c r="A22" s="0" t="s">
        <v>25</v>
      </c>
      <c r="B22" s="3">
        <f>AVERAGE(INDIRECT("'Estimated Values'!E"&amp;TestStart+2&amp;":E"&amp;TestEnd+1))</f>
      </c>
    </row>
    <row r="23">
      <c r="A23" s="0" t="s">
        <v>26</v>
      </c>
      <c r="B23" s="1">
        <f>TrainingMSE / VAR(INDIRECT("'Estimated Values'!B"&amp;TrainingStart+2&amp;":B"&amp;TrainingEnd+1))</f>
      </c>
    </row>
    <row r="24">
      <c r="A24" s="0" t="s">
        <v>27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34"/>
  <sheetViews>
    <sheetView workbookViewId="0"/>
  </sheetViews>
  <sheetFormatPr defaultRowHeight="15"/>
  <sheetData>
    <row r="1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  <c r="F1" s="0" t="s">
        <v>33</v>
      </c>
      <c r="G1" s="0" t="s">
        <v>34</v>
      </c>
      <c r="H1" s="0" t="s">
        <v>35</v>
      </c>
    </row>
    <row r="2">
      <c r="A2" s="0">
        <v>0.319090064269206</v>
      </c>
      <c r="B2" s="0">
        <v>0</v>
      </c>
      <c r="C2" s="0">
        <v>0.826501840405584</v>
      </c>
      <c r="D2" s="0">
        <v>1</v>
      </c>
      <c r="E2" s="0">
        <v>0.173498159594416</v>
      </c>
      <c r="F2" s="0">
        <v>0.625043405792069</v>
      </c>
      <c r="G2" s="0">
        <v>0</v>
      </c>
      <c r="H2" s="0">
        <v>0.754056579148576</v>
      </c>
    </row>
    <row r="3">
      <c r="A3" s="0">
        <v>0.319090064269206</v>
      </c>
      <c r="B3" s="0">
        <v>0</v>
      </c>
      <c r="C3" s="0">
        <v>0.901387226251672</v>
      </c>
      <c r="D3" s="0">
        <v>1</v>
      </c>
      <c r="E3" s="0">
        <v>0.0986127737483277</v>
      </c>
      <c r="F3" s="0">
        <v>0.633758186043236</v>
      </c>
      <c r="G3" s="0">
        <v>0</v>
      </c>
      <c r="H3" s="0">
        <v>0.855829203093207</v>
      </c>
    </row>
    <row r="4">
      <c r="A4" s="0">
        <v>0.319090064269206</v>
      </c>
      <c r="B4" s="0">
        <v>0</v>
      </c>
      <c r="C4" s="0">
        <v>0.886690311741646</v>
      </c>
      <c r="D4" s="0">
        <v>1</v>
      </c>
      <c r="E4" s="0">
        <v>0.113309688258354</v>
      </c>
      <c r="F4" s="0">
        <v>0.600016000426678</v>
      </c>
      <c r="G4" s="0">
        <v>0</v>
      </c>
      <c r="H4" s="0">
        <v>0.791894483015053</v>
      </c>
    </row>
    <row r="5">
      <c r="A5" s="0">
        <v>0.319090064269206</v>
      </c>
      <c r="B5" s="0">
        <v>0</v>
      </c>
      <c r="C5" s="0">
        <v>0.851732369830312</v>
      </c>
      <c r="D5" s="0">
        <v>1</v>
      </c>
      <c r="E5" s="0">
        <v>0.148267630169688</v>
      </c>
      <c r="F5" s="0">
        <v>0.580682624685464</v>
      </c>
      <c r="G5" s="0">
        <v>0</v>
      </c>
      <c r="H5" s="0">
        <v>0.523608020906895</v>
      </c>
    </row>
    <row r="6">
      <c r="A6" s="0">
        <v>0.303765901324936</v>
      </c>
      <c r="B6" s="0">
        <v>0</v>
      </c>
      <c r="C6" s="0">
        <v>0.813497619714366</v>
      </c>
      <c r="D6" s="0">
        <v>1</v>
      </c>
      <c r="E6" s="0">
        <v>0.186502380285634</v>
      </c>
      <c r="F6" s="0">
        <v>0.600072008641037</v>
      </c>
      <c r="G6" s="0">
        <v>0</v>
      </c>
      <c r="H6" s="0">
        <v>0.506921799022413</v>
      </c>
    </row>
    <row r="7">
      <c r="A7" s="0">
        <v>0.303765901324936</v>
      </c>
      <c r="B7" s="0">
        <v>0</v>
      </c>
      <c r="C7" s="0">
        <v>0.928551949822743</v>
      </c>
      <c r="D7" s="0">
        <v>1</v>
      </c>
      <c r="E7" s="0">
        <v>0.0714480501772565</v>
      </c>
      <c r="F7" s="0">
        <v>0.584362460555534</v>
      </c>
      <c r="G7" s="0">
        <v>0</v>
      </c>
      <c r="H7" s="0">
        <v>0.596452041247126</v>
      </c>
    </row>
    <row r="8">
      <c r="A8" s="0">
        <v>0.303765901324936</v>
      </c>
      <c r="B8" s="0">
        <v>0</v>
      </c>
      <c r="C8" s="0">
        <v>0.986838420610473</v>
      </c>
      <c r="D8" s="0">
        <v>1</v>
      </c>
      <c r="E8" s="0">
        <v>0.0131615793895268</v>
      </c>
      <c r="F8" s="0">
        <v>0.600072008641037</v>
      </c>
      <c r="G8" s="0">
        <v>0</v>
      </c>
      <c r="H8" s="0">
        <v>0.652923634940529</v>
      </c>
    </row>
    <row r="9">
      <c r="A9" s="0">
        <v>0.485065502686992</v>
      </c>
      <c r="B9" s="0">
        <v>0</v>
      </c>
      <c r="C9" s="0">
        <v>0.774647887323944</v>
      </c>
      <c r="D9" s="0">
        <v>1</v>
      </c>
      <c r="E9" s="0">
        <v>0.225352112676056</v>
      </c>
      <c r="F9" s="0">
        <v>0.633802816901408</v>
      </c>
      <c r="G9" s="0">
        <v>0</v>
      </c>
      <c r="H9" s="0">
        <v>0.619653707251368</v>
      </c>
    </row>
    <row r="10">
      <c r="A10" s="0">
        <v>0.485065502686992</v>
      </c>
      <c r="B10" s="0">
        <v>0</v>
      </c>
      <c r="C10" s="0">
        <v>0.887323943661972</v>
      </c>
      <c r="D10" s="0">
        <v>1</v>
      </c>
      <c r="E10" s="0">
        <v>0.112676056338028</v>
      </c>
      <c r="F10" s="0">
        <v>0.633802816901408</v>
      </c>
      <c r="G10" s="0">
        <v>0</v>
      </c>
      <c r="H10" s="0">
        <v>0.662362741677679</v>
      </c>
    </row>
    <row r="11">
      <c r="A11" s="0">
        <v>0.333390952962433</v>
      </c>
      <c r="B11" s="0">
        <v>0</v>
      </c>
      <c r="C11" s="0">
        <v>0.9</v>
      </c>
      <c r="D11" s="0">
        <v>1</v>
      </c>
      <c r="E11" s="0">
        <v>0.0999999999999999</v>
      </c>
      <c r="F11" s="0">
        <v>0.6</v>
      </c>
      <c r="G11" s="0">
        <v>0</v>
      </c>
      <c r="H11" s="0">
        <v>0.628399631058324</v>
      </c>
    </row>
    <row r="12">
      <c r="A12" s="0">
        <v>0.333390952962433</v>
      </c>
      <c r="B12" s="0">
        <v>0</v>
      </c>
      <c r="C12" s="0">
        <v>0.897260273972603</v>
      </c>
      <c r="D12" s="0">
        <v>1</v>
      </c>
      <c r="E12" s="0">
        <v>0.102739726027397</v>
      </c>
      <c r="F12" s="0">
        <v>0.616438356164384</v>
      </c>
      <c r="G12" s="0">
        <v>0</v>
      </c>
      <c r="H12" s="0">
        <v>0.53081907574647</v>
      </c>
    </row>
    <row r="13">
      <c r="A13" s="0">
        <v>0.339438591022848</v>
      </c>
      <c r="B13" s="0">
        <v>0</v>
      </c>
      <c r="C13" s="0">
        <v>0.832116788321168</v>
      </c>
      <c r="D13" s="0">
        <v>1</v>
      </c>
      <c r="E13" s="0">
        <v>0.167883211678832</v>
      </c>
      <c r="F13" s="0">
        <v>0.656934306569343</v>
      </c>
      <c r="G13" s="0">
        <v>0</v>
      </c>
      <c r="H13" s="0">
        <v>0.548470074971017</v>
      </c>
    </row>
    <row r="14">
      <c r="A14" s="0">
        <v>0.483023431724056</v>
      </c>
      <c r="B14" s="0">
        <v>0</v>
      </c>
      <c r="C14" s="0">
        <v>0.891304347826087</v>
      </c>
      <c r="D14" s="0">
        <v>1</v>
      </c>
      <c r="E14" s="0">
        <v>0.108695652173913</v>
      </c>
      <c r="F14" s="0">
        <v>0.652173913043478</v>
      </c>
      <c r="G14" s="0">
        <v>0</v>
      </c>
      <c r="H14" s="0">
        <v>0.639600108229793</v>
      </c>
    </row>
    <row r="15">
      <c r="A15" s="0">
        <v>0.483023431724056</v>
      </c>
      <c r="B15" s="0">
        <v>0</v>
      </c>
      <c r="C15" s="0">
        <v>0.811594202898551</v>
      </c>
      <c r="D15" s="0">
        <v>1</v>
      </c>
      <c r="E15" s="0">
        <v>0.188405797101449</v>
      </c>
      <c r="F15" s="0">
        <v>0.652173913043478</v>
      </c>
      <c r="G15" s="0">
        <v>0</v>
      </c>
      <c r="H15" s="0">
        <v>0.576195068987708</v>
      </c>
    </row>
    <row r="16">
      <c r="A16" s="0">
        <v>0.310780531424838</v>
      </c>
      <c r="B16" s="0">
        <v>0</v>
      </c>
      <c r="C16" s="0">
        <v>0.74</v>
      </c>
      <c r="D16" s="0">
        <v>1</v>
      </c>
      <c r="E16" s="0">
        <v>0.26</v>
      </c>
      <c r="F16" s="0">
        <v>1.48</v>
      </c>
      <c r="G16" s="0">
        <v>0</v>
      </c>
      <c r="H16" s="0">
        <v>0.791877212248183</v>
      </c>
    </row>
    <row r="17">
      <c r="A17" s="0">
        <v>0.445586185296255</v>
      </c>
      <c r="B17" s="0">
        <v>0</v>
      </c>
      <c r="C17" s="0">
        <v>0.7</v>
      </c>
      <c r="D17" s="0">
        <v>1</v>
      </c>
      <c r="E17" s="0">
        <v>0.3</v>
      </c>
      <c r="F17" s="0">
        <v>1</v>
      </c>
      <c r="G17" s="0">
        <v>0</v>
      </c>
      <c r="H17" s="0">
        <v>0.710377939922684</v>
      </c>
    </row>
    <row r="18">
      <c r="A18" s="0">
        <v>0.445586185296255</v>
      </c>
      <c r="B18" s="0">
        <v>0</v>
      </c>
      <c r="C18" s="0">
        <v>0.55</v>
      </c>
      <c r="D18" s="0">
        <v>1</v>
      </c>
      <c r="E18" s="0">
        <v>0.45</v>
      </c>
      <c r="F18" s="0">
        <v>1</v>
      </c>
      <c r="G18" s="0">
        <v>0</v>
      </c>
      <c r="H18" s="0">
        <v>0.725036224371231</v>
      </c>
    </row>
    <row r="19">
      <c r="A19" s="0">
        <v>0.445586185296255</v>
      </c>
      <c r="B19" s="0">
        <v>0</v>
      </c>
      <c r="C19" s="0">
        <v>0.4</v>
      </c>
      <c r="D19" s="0">
        <v>1</v>
      </c>
      <c r="E19" s="0">
        <v>0.6</v>
      </c>
      <c r="F19" s="0">
        <v>1</v>
      </c>
      <c r="G19" s="0">
        <v>0</v>
      </c>
      <c r="H19" s="0">
        <v>0.743826782393615</v>
      </c>
    </row>
    <row r="20">
      <c r="A20" s="0">
        <v>0.517122916666667</v>
      </c>
      <c r="B20" s="0">
        <v>0</v>
      </c>
      <c r="C20" s="0">
        <v>0.677777777777778</v>
      </c>
      <c r="D20" s="0">
        <v>1</v>
      </c>
      <c r="E20" s="0">
        <v>0.322222222222222</v>
      </c>
      <c r="F20" s="0">
        <v>0.666666666666667</v>
      </c>
      <c r="G20" s="0">
        <v>0</v>
      </c>
      <c r="H20" s="0">
        <v>0.893360329437204</v>
      </c>
    </row>
    <row r="21">
      <c r="A21" s="0">
        <v>0.59769387755102</v>
      </c>
      <c r="B21" s="0">
        <v>0</v>
      </c>
      <c r="C21" s="0">
        <v>0.45</v>
      </c>
      <c r="D21" s="0">
        <v>1</v>
      </c>
      <c r="E21" s="0">
        <v>0.55</v>
      </c>
      <c r="F21" s="0">
        <v>0.49</v>
      </c>
      <c r="G21" s="0">
        <v>0</v>
      </c>
      <c r="H21" s="0">
        <v>1.08079025732791</v>
      </c>
    </row>
    <row r="22">
      <c r="A22" s="0">
        <v>0.59769387755102</v>
      </c>
      <c r="B22" s="0">
        <v>0</v>
      </c>
      <c r="C22" s="0">
        <v>0.24</v>
      </c>
      <c r="D22" s="0">
        <v>1</v>
      </c>
      <c r="E22" s="0">
        <v>0.76</v>
      </c>
      <c r="F22" s="0">
        <v>0.49</v>
      </c>
      <c r="G22" s="0">
        <v>0</v>
      </c>
      <c r="H22" s="0">
        <v>1.07972987178547</v>
      </c>
    </row>
    <row r="23">
      <c r="A23" s="0">
        <v>0.272454553661408</v>
      </c>
      <c r="B23" s="0">
        <v>0</v>
      </c>
      <c r="C23" s="0">
        <v>0.649737302977233</v>
      </c>
      <c r="D23" s="0">
        <v>1</v>
      </c>
      <c r="E23" s="0">
        <v>0.350262697022767</v>
      </c>
      <c r="F23" s="0">
        <v>1.0507880910683</v>
      </c>
      <c r="G23" s="0">
        <v>0</v>
      </c>
      <c r="H23" s="0">
        <v>0.441929789124045</v>
      </c>
    </row>
    <row r="24">
      <c r="A24" s="0">
        <v>0.56428</v>
      </c>
      <c r="B24" s="0">
        <v>0</v>
      </c>
      <c r="C24" s="0">
        <v>0.905511811023622</v>
      </c>
      <c r="D24" s="0">
        <v>1</v>
      </c>
      <c r="E24" s="0">
        <v>0.0944881889763779</v>
      </c>
      <c r="F24" s="0">
        <v>0.47244094488189</v>
      </c>
      <c r="G24" s="0">
        <v>0</v>
      </c>
      <c r="H24" s="0">
        <v>0.540034229638949</v>
      </c>
    </row>
    <row r="25">
      <c r="A25" s="0">
        <v>0.56428</v>
      </c>
      <c r="B25" s="0">
        <v>0</v>
      </c>
      <c r="C25" s="0">
        <v>0.669291338582677</v>
      </c>
      <c r="D25" s="0">
        <v>1</v>
      </c>
      <c r="E25" s="0">
        <v>0.330708661417323</v>
      </c>
      <c r="F25" s="0">
        <v>0.47244094488189</v>
      </c>
      <c r="G25" s="0">
        <v>0</v>
      </c>
      <c r="H25" s="0">
        <v>0.502585851173668</v>
      </c>
    </row>
    <row r="26">
      <c r="A26" s="0">
        <v>0.56428</v>
      </c>
      <c r="B26" s="0">
        <v>0</v>
      </c>
      <c r="C26" s="0">
        <v>0.511811023622047</v>
      </c>
      <c r="D26" s="0">
        <v>1</v>
      </c>
      <c r="E26" s="0">
        <v>0.488188976377953</v>
      </c>
      <c r="F26" s="0">
        <v>0.47244094488189</v>
      </c>
      <c r="G26" s="0">
        <v>0</v>
      </c>
      <c r="H26" s="0">
        <v>0.520369112590729</v>
      </c>
    </row>
    <row r="27">
      <c r="A27" s="0">
        <v>0.56428</v>
      </c>
      <c r="B27" s="0">
        <v>0</v>
      </c>
      <c r="C27" s="0">
        <v>0.433070866141732</v>
      </c>
      <c r="D27" s="0">
        <v>1</v>
      </c>
      <c r="E27" s="0">
        <v>0.566929133858268</v>
      </c>
      <c r="F27" s="0">
        <v>0.47244094488189</v>
      </c>
      <c r="G27" s="0">
        <v>0</v>
      </c>
      <c r="H27" s="0">
        <v>0.512877989907508</v>
      </c>
    </row>
    <row r="28">
      <c r="A28" s="0">
        <v>0.56428</v>
      </c>
      <c r="B28" s="0">
        <v>0</v>
      </c>
      <c r="C28" s="0">
        <v>0.354330708661417</v>
      </c>
      <c r="D28" s="0">
        <v>1</v>
      </c>
      <c r="E28" s="0">
        <v>0.645669291338583</v>
      </c>
      <c r="F28" s="0">
        <v>0.47244094488189</v>
      </c>
      <c r="G28" s="0">
        <v>0</v>
      </c>
      <c r="H28" s="0">
        <v>0.516910888299826</v>
      </c>
    </row>
    <row r="29">
      <c r="A29" s="0">
        <v>0.56428</v>
      </c>
      <c r="B29" s="0">
        <v>0</v>
      </c>
      <c r="C29" s="0">
        <v>0.275590551181102</v>
      </c>
      <c r="D29" s="0">
        <v>1</v>
      </c>
      <c r="E29" s="0">
        <v>0.724409448818898</v>
      </c>
      <c r="F29" s="0">
        <v>0.47244094488189</v>
      </c>
      <c r="G29" s="0">
        <v>0</v>
      </c>
      <c r="H29" s="0">
        <v>0.526412289055289</v>
      </c>
    </row>
    <row r="30">
      <c r="A30" s="0">
        <v>0.56428</v>
      </c>
      <c r="B30" s="0">
        <v>0</v>
      </c>
      <c r="C30" s="0">
        <v>0.196850393700787</v>
      </c>
      <c r="D30" s="0">
        <v>1</v>
      </c>
      <c r="E30" s="0">
        <v>0.803149606299213</v>
      </c>
      <c r="F30" s="0">
        <v>0.47244094488189</v>
      </c>
      <c r="G30" s="0">
        <v>0</v>
      </c>
      <c r="H30" s="0">
        <v>0.53053808049792</v>
      </c>
    </row>
    <row r="31">
      <c r="A31" s="0">
        <v>0.56428</v>
      </c>
      <c r="B31" s="0">
        <v>0</v>
      </c>
      <c r="C31" s="0">
        <v>0.118110236220472</v>
      </c>
      <c r="D31" s="0">
        <v>1</v>
      </c>
      <c r="E31" s="0">
        <v>0.881889763779528</v>
      </c>
      <c r="F31" s="0">
        <v>0.47244094488189</v>
      </c>
      <c r="G31" s="0">
        <v>0</v>
      </c>
      <c r="H31" s="0">
        <v>0.58217869759263</v>
      </c>
    </row>
    <row r="32">
      <c r="A32" s="0">
        <v>0.56428</v>
      </c>
      <c r="B32" s="0">
        <v>0</v>
      </c>
      <c r="C32" s="0">
        <v>0.078740157480315</v>
      </c>
      <c r="D32" s="0">
        <v>1</v>
      </c>
      <c r="E32" s="0">
        <v>0.921259842519685</v>
      </c>
      <c r="F32" s="0">
        <v>0.47244094488189</v>
      </c>
      <c r="G32" s="0">
        <v>0</v>
      </c>
      <c r="H32" s="0">
        <v>0.627311239274341</v>
      </c>
    </row>
    <row r="33">
      <c r="A33" s="0">
        <v>0.248668898615326</v>
      </c>
      <c r="B33" s="0">
        <v>0</v>
      </c>
      <c r="C33" s="0">
        <v>0.83</v>
      </c>
      <c r="D33" s="0">
        <v>1</v>
      </c>
      <c r="E33" s="0">
        <v>0.17</v>
      </c>
      <c r="F33" s="0">
        <v>1.5</v>
      </c>
      <c r="G33" s="0">
        <v>0</v>
      </c>
      <c r="H33" s="0">
        <v>0.952371884259488</v>
      </c>
    </row>
    <row r="34">
      <c r="A34" s="0">
        <v>0.368816399721904</v>
      </c>
      <c r="B34" s="0">
        <v>0</v>
      </c>
      <c r="C34" s="0">
        <v>0.76</v>
      </c>
      <c r="D34" s="0">
        <v>1</v>
      </c>
      <c r="E34" s="0">
        <v>0.24</v>
      </c>
      <c r="F34" s="0">
        <v>0.48</v>
      </c>
      <c r="G34" s="0">
        <v>0</v>
      </c>
      <c r="H34" s="0">
        <v>0.963378239915896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sheetData>
    <row r="1">
      <c r="A1" s="0">
        <f>'Dataset'!A1</f>
      </c>
      <c r="B1" s="0">
        <f>'Dataset'!C1</f>
      </c>
      <c r="C1" s="0">
        <f>'Dataset'!E1</f>
      </c>
      <c r="D1" s="0">
        <f>'Dataset'!F1</f>
      </c>
    </row>
    <row r="2">
      <c r="A2" s="0">
        <f>'Dataset'!A2</f>
      </c>
      <c r="B2" s="0">
        <f>'Dataset'!C2</f>
      </c>
      <c r="C2" s="0">
        <f>'Dataset'!E2</f>
      </c>
      <c r="D2" s="0">
        <f>'Dataset'!F2</f>
      </c>
    </row>
    <row r="3">
      <c r="A3" s="0">
        <f>'Dataset'!A3</f>
      </c>
      <c r="B3" s="0">
        <f>'Dataset'!C3</f>
      </c>
      <c r="C3" s="0">
        <f>'Dataset'!E3</f>
      </c>
      <c r="D3" s="0">
        <f>'Dataset'!F3</f>
      </c>
    </row>
    <row r="4">
      <c r="A4" s="0">
        <f>'Dataset'!A4</f>
      </c>
      <c r="B4" s="0">
        <f>'Dataset'!C4</f>
      </c>
      <c r="C4" s="0">
        <f>'Dataset'!E4</f>
      </c>
      <c r="D4" s="0">
        <f>'Dataset'!F4</f>
      </c>
    </row>
    <row r="5">
      <c r="A5" s="0">
        <f>'Dataset'!A5</f>
      </c>
      <c r="B5" s="0">
        <f>'Dataset'!C5</f>
      </c>
      <c r="C5" s="0">
        <f>'Dataset'!E5</f>
      </c>
      <c r="D5" s="0">
        <f>'Dataset'!F5</f>
      </c>
    </row>
    <row r="6">
      <c r="A6" s="0">
        <f>'Dataset'!A6</f>
      </c>
      <c r="B6" s="0">
        <f>'Dataset'!C6</f>
      </c>
      <c r="C6" s="0">
        <f>'Dataset'!E6</f>
      </c>
      <c r="D6" s="0">
        <f>'Dataset'!F6</f>
      </c>
    </row>
    <row r="7">
      <c r="A7" s="0">
        <f>'Dataset'!A7</f>
      </c>
      <c r="B7" s="0">
        <f>'Dataset'!C7</f>
      </c>
      <c r="C7" s="0">
        <f>'Dataset'!E7</f>
      </c>
      <c r="D7" s="0">
        <f>'Dataset'!F7</f>
      </c>
    </row>
    <row r="8">
      <c r="A8" s="0">
        <f>'Dataset'!A8</f>
      </c>
      <c r="B8" s="0">
        <f>'Dataset'!C8</f>
      </c>
      <c r="C8" s="0">
        <f>'Dataset'!E8</f>
      </c>
      <c r="D8" s="0">
        <f>'Dataset'!F8</f>
      </c>
    </row>
    <row r="9">
      <c r="A9" s="0">
        <f>'Dataset'!A9</f>
      </c>
      <c r="B9" s="0">
        <f>'Dataset'!C9</f>
      </c>
      <c r="C9" s="0">
        <f>'Dataset'!E9</f>
      </c>
      <c r="D9" s="0">
        <f>'Dataset'!F9</f>
      </c>
    </row>
    <row r="10">
      <c r="A10" s="0">
        <f>'Dataset'!A10</f>
      </c>
      <c r="B10" s="0">
        <f>'Dataset'!C10</f>
      </c>
      <c r="C10" s="0">
        <f>'Dataset'!E10</f>
      </c>
      <c r="D10" s="0">
        <f>'Dataset'!F10</f>
      </c>
    </row>
    <row r="11">
      <c r="A11" s="0">
        <f>'Dataset'!A11</f>
      </c>
      <c r="B11" s="0">
        <f>'Dataset'!C11</f>
      </c>
      <c r="C11" s="0">
        <f>'Dataset'!E11</f>
      </c>
      <c r="D11" s="0">
        <f>'Dataset'!F11</f>
      </c>
    </row>
    <row r="12">
      <c r="A12" s="0">
        <f>'Dataset'!A12</f>
      </c>
      <c r="B12" s="0">
        <f>'Dataset'!C12</f>
      </c>
      <c r="C12" s="0">
        <f>'Dataset'!E12</f>
      </c>
      <c r="D12" s="0">
        <f>'Dataset'!F12</f>
      </c>
    </row>
    <row r="13">
      <c r="A13" s="0">
        <f>'Dataset'!A13</f>
      </c>
      <c r="B13" s="0">
        <f>'Dataset'!C13</f>
      </c>
      <c r="C13" s="0">
        <f>'Dataset'!E13</f>
      </c>
      <c r="D13" s="0">
        <f>'Dataset'!F13</f>
      </c>
    </row>
    <row r="14">
      <c r="A14" s="0">
        <f>'Dataset'!A14</f>
      </c>
      <c r="B14" s="0">
        <f>'Dataset'!C14</f>
      </c>
      <c r="C14" s="0">
        <f>'Dataset'!E14</f>
      </c>
      <c r="D14" s="0">
        <f>'Dataset'!F14</f>
      </c>
    </row>
    <row r="15">
      <c r="A15" s="0">
        <f>'Dataset'!A15</f>
      </c>
      <c r="B15" s="0">
        <f>'Dataset'!C15</f>
      </c>
      <c r="C15" s="0">
        <f>'Dataset'!E15</f>
      </c>
      <c r="D15" s="0">
        <f>'Dataset'!F15</f>
      </c>
    </row>
    <row r="16">
      <c r="A16" s="0">
        <f>'Dataset'!A16</f>
      </c>
      <c r="B16" s="0">
        <f>'Dataset'!C16</f>
      </c>
      <c r="C16" s="0">
        <f>'Dataset'!E16</f>
      </c>
      <c r="D16" s="0">
        <f>'Dataset'!F16</f>
      </c>
    </row>
    <row r="17">
      <c r="A17" s="0">
        <f>'Dataset'!A17</f>
      </c>
      <c r="B17" s="0">
        <f>'Dataset'!C17</f>
      </c>
      <c r="C17" s="0">
        <f>'Dataset'!E17</f>
      </c>
      <c r="D17" s="0">
        <f>'Dataset'!F17</f>
      </c>
    </row>
    <row r="18">
      <c r="A18" s="0">
        <f>'Dataset'!A18</f>
      </c>
      <c r="B18" s="0">
        <f>'Dataset'!C18</f>
      </c>
      <c r="C18" s="0">
        <f>'Dataset'!E18</f>
      </c>
      <c r="D18" s="0">
        <f>'Dataset'!F18</f>
      </c>
    </row>
    <row r="19">
      <c r="A19" s="0">
        <f>'Dataset'!A19</f>
      </c>
      <c r="B19" s="0">
        <f>'Dataset'!C19</f>
      </c>
      <c r="C19" s="0">
        <f>'Dataset'!E19</f>
      </c>
      <c r="D19" s="0">
        <f>'Dataset'!F19</f>
      </c>
    </row>
    <row r="20">
      <c r="A20" s="0">
        <f>'Dataset'!A20</f>
      </c>
      <c r="B20" s="0">
        <f>'Dataset'!C20</f>
      </c>
      <c r="C20" s="0">
        <f>'Dataset'!E20</f>
      </c>
      <c r="D20" s="0">
        <f>'Dataset'!F20</f>
      </c>
    </row>
    <row r="21">
      <c r="A21" s="0">
        <f>'Dataset'!A21</f>
      </c>
      <c r="B21" s="0">
        <f>'Dataset'!C21</f>
      </c>
      <c r="C21" s="0">
        <f>'Dataset'!E21</f>
      </c>
      <c r="D21" s="0">
        <f>'Dataset'!F21</f>
      </c>
    </row>
    <row r="22">
      <c r="A22" s="0">
        <f>'Dataset'!A22</f>
      </c>
      <c r="B22" s="0">
        <f>'Dataset'!C22</f>
      </c>
      <c r="C22" s="0">
        <f>'Dataset'!E22</f>
      </c>
      <c r="D22" s="0">
        <f>'Dataset'!F22</f>
      </c>
    </row>
    <row r="23">
      <c r="A23" s="0">
        <f>'Dataset'!A23</f>
      </c>
      <c r="B23" s="0">
        <f>'Dataset'!C23</f>
      </c>
      <c r="C23" s="0">
        <f>'Dataset'!E23</f>
      </c>
      <c r="D23" s="0">
        <f>'Dataset'!F23</f>
      </c>
    </row>
    <row r="24">
      <c r="A24" s="0">
        <f>'Dataset'!A24</f>
      </c>
      <c r="B24" s="0">
        <f>'Dataset'!C24</f>
      </c>
      <c r="C24" s="0">
        <f>'Dataset'!E24</f>
      </c>
      <c r="D24" s="0">
        <f>'Dataset'!F24</f>
      </c>
    </row>
    <row r="25">
      <c r="A25" s="0">
        <f>'Dataset'!A25</f>
      </c>
      <c r="B25" s="0">
        <f>'Dataset'!C25</f>
      </c>
      <c r="C25" s="0">
        <f>'Dataset'!E25</f>
      </c>
      <c r="D25" s="0">
        <f>'Dataset'!F25</f>
      </c>
    </row>
    <row r="26">
      <c r="A26" s="0">
        <f>'Dataset'!A26</f>
      </c>
      <c r="B26" s="0">
        <f>'Dataset'!C26</f>
      </c>
      <c r="C26" s="0">
        <f>'Dataset'!E26</f>
      </c>
      <c r="D26" s="0">
        <f>'Dataset'!F26</f>
      </c>
    </row>
    <row r="27">
      <c r="A27" s="0">
        <f>'Dataset'!A27</f>
      </c>
      <c r="B27" s="0">
        <f>'Dataset'!C27</f>
      </c>
      <c r="C27" s="0">
        <f>'Dataset'!E27</f>
      </c>
      <c r="D27" s="0">
        <f>'Dataset'!F27</f>
      </c>
    </row>
    <row r="28">
      <c r="A28" s="0">
        <f>'Dataset'!A28</f>
      </c>
      <c r="B28" s="0">
        <f>'Dataset'!C28</f>
      </c>
      <c r="C28" s="0">
        <f>'Dataset'!E28</f>
      </c>
      <c r="D28" s="0">
        <f>'Dataset'!F28</f>
      </c>
    </row>
    <row r="29">
      <c r="A29" s="0">
        <f>'Dataset'!A29</f>
      </c>
      <c r="B29" s="0">
        <f>'Dataset'!C29</f>
      </c>
      <c r="C29" s="0">
        <f>'Dataset'!E29</f>
      </c>
      <c r="D29" s="0">
        <f>'Dataset'!F29</f>
      </c>
    </row>
    <row r="30">
      <c r="A30" s="0">
        <f>'Dataset'!A30</f>
      </c>
      <c r="B30" s="0">
        <f>'Dataset'!C30</f>
      </c>
      <c r="C30" s="0">
        <f>'Dataset'!E30</f>
      </c>
      <c r="D30" s="0">
        <f>'Dataset'!F30</f>
      </c>
    </row>
    <row r="31">
      <c r="A31" s="0">
        <f>'Dataset'!A31</f>
      </c>
      <c r="B31" s="0">
        <f>'Dataset'!C31</f>
      </c>
      <c r="C31" s="0">
        <f>'Dataset'!E31</f>
      </c>
      <c r="D31" s="0">
        <f>'Dataset'!F31</f>
      </c>
    </row>
    <row r="32">
      <c r="A32" s="0">
        <f>'Dataset'!A32</f>
      </c>
      <c r="B32" s="0">
        <f>'Dataset'!C32</f>
      </c>
      <c r="C32" s="0">
        <f>'Dataset'!E32</f>
      </c>
      <c r="D32" s="0">
        <f>'Dataset'!F32</f>
      </c>
    </row>
    <row r="33">
      <c r="A33" s="0">
        <f>'Dataset'!A33</f>
      </c>
      <c r="B33" s="0">
        <f>'Dataset'!C33</f>
      </c>
      <c r="C33" s="0">
        <f>'Dataset'!E33</f>
      </c>
      <c r="D33" s="0">
        <f>'Dataset'!F33</f>
      </c>
    </row>
    <row r="34">
      <c r="A34" s="0">
        <f>'Dataset'!A34</f>
      </c>
      <c r="B34" s="0">
        <f>'Dataset'!C34</f>
      </c>
      <c r="C34" s="0">
        <f>'Dataset'!E34</f>
      </c>
      <c r="D34" s="0">
        <f>'Dataset'!F34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34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I1" s="0" t="s">
        <v>43</v>
      </c>
      <c r="J1" s="0" t="s">
        <v>44</v>
      </c>
    </row>
    <row r="2">
      <c r="A2" s="0">
        <v>0</v>
      </c>
      <c r="B2" s="2">
        <f>'Dataset'!H2</f>
      </c>
      <c r="C2" s="2">
        <f ref="C2:C34" t="shared" si="1">J2</f>
      </c>
      <c r="D2" s="2">
        <f ref="D2:D34" t="shared" si="2">ABS(B2 - C2)</f>
      </c>
      <c r="E2" s="2">
        <f ref="E2:E34" t="shared" si="3">ABS(D2 / B2)</f>
      </c>
      <c r="F2" s="2">
        <f ref="F2:F34" t="shared" si="4">C2 - B2</f>
      </c>
      <c r="G2" s="2">
        <f ref="G2:G34" t="shared" si="5">POWER(F2, 2)</f>
      </c>
      <c r="I2" s="2">
        <f>=(0.00225266853959836*Inputs!$D2/((1.47056060498946*Inputs!$C2+-0.946465914558723*Inputs!$A2))+1/((277.320594394091*Inputs!$A2+-163.117465021258))+0.000401138132307881*Inputs!$D2/((1.46681397704183*Inputs!$C2+-0.912616806488356*Inputs!$A2))+1/((619.525606756217*Inputs!$C2+-340.128142431733*Inputs!$B2))+0.69346187663961)</f>
      </c>
      <c r="J2" s="2">
        <f ref="J2:J34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(0.00225266853959836*Inputs!$D3/((1.47056060498946*Inputs!$C3+-0.946465914558723*Inputs!$A3))+1/((277.320594394091*Inputs!$A3+-163.117465021258))+0.000401138132307881*Inputs!$D3/((1.46681397704183*Inputs!$C3+-0.912616806488356*Inputs!$A3))+1/((619.525606756217*Inputs!$C3+-340.128142431733*Inputs!$B3))+0.69346187663961)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(0.00225266853959836*Inputs!$D4/((1.47056060498946*Inputs!$C4+-0.946465914558723*Inputs!$A4))+1/((277.320594394091*Inputs!$A4+-163.117465021258))+0.000401138132307881*Inputs!$D4/((1.46681397704183*Inputs!$C4+-0.912616806488356*Inputs!$A4))+1/((619.525606756217*Inputs!$C4+-340.128142431733*Inputs!$B4))+0.69346187663961)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(0.00225266853959836*Inputs!$D5/((1.47056060498946*Inputs!$C5+-0.946465914558723*Inputs!$A5))+1/((277.320594394091*Inputs!$A5+-163.117465021258))+0.000401138132307881*Inputs!$D5/((1.46681397704183*Inputs!$C5+-0.912616806488356*Inputs!$A5))+1/((619.525606756217*Inputs!$C5+-340.128142431733*Inputs!$B5))+0.69346187663961)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(0.00225266853959836*Inputs!$D6/((1.47056060498946*Inputs!$C6+-0.946465914558723*Inputs!$A6))+1/((277.320594394091*Inputs!$A6+-163.117465021258))+0.000401138132307881*Inputs!$D6/((1.46681397704183*Inputs!$C6+-0.912616806488356*Inputs!$A6))+1/((619.525606756217*Inputs!$C6+-340.128142431733*Inputs!$B6))+0.69346187663961)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(0.00225266853959836*Inputs!$D7/((1.47056060498946*Inputs!$C7+-0.946465914558723*Inputs!$A7))+1/((277.320594394091*Inputs!$A7+-163.117465021258))+0.000401138132307881*Inputs!$D7/((1.46681397704183*Inputs!$C7+-0.912616806488356*Inputs!$A7))+1/((619.525606756217*Inputs!$C7+-340.128142431733*Inputs!$B7))+0.69346187663961)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(0.00225266853959836*Inputs!$D8/((1.47056060498946*Inputs!$C8+-0.946465914558723*Inputs!$A8))+1/((277.320594394091*Inputs!$A8+-163.117465021258))+0.000401138132307881*Inputs!$D8/((1.46681397704183*Inputs!$C8+-0.912616806488356*Inputs!$A8))+1/((619.525606756217*Inputs!$C8+-340.128142431733*Inputs!$B8))+0.69346187663961)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(0.00225266853959836*Inputs!$D9/((1.47056060498946*Inputs!$C9+-0.946465914558723*Inputs!$A9))+1/((277.320594394091*Inputs!$A9+-163.117465021258))+0.000401138132307881*Inputs!$D9/((1.46681397704183*Inputs!$C9+-0.912616806488356*Inputs!$A9))+1/((619.525606756217*Inputs!$C9+-340.128142431733*Inputs!$B9))+0.69346187663961)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(0.00225266853959836*Inputs!$D10/((1.47056060498946*Inputs!$C10+-0.946465914558723*Inputs!$A10))+1/((277.320594394091*Inputs!$A10+-163.117465021258))+0.000401138132307881*Inputs!$D10/((1.46681397704183*Inputs!$C10+-0.912616806488356*Inputs!$A10))+1/((619.525606756217*Inputs!$C10+-340.128142431733*Inputs!$B10))+0.69346187663961)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(0.00225266853959836*Inputs!$D11/((1.47056060498946*Inputs!$C11+-0.946465914558723*Inputs!$A11))+1/((277.320594394091*Inputs!$A11+-163.117465021258))+0.000401138132307881*Inputs!$D11/((1.46681397704183*Inputs!$C11+-0.912616806488356*Inputs!$A11))+1/((619.525606756217*Inputs!$C11+-340.128142431733*Inputs!$B11))+0.69346187663961)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(0.00225266853959836*Inputs!$D12/((1.47056060498946*Inputs!$C12+-0.946465914558723*Inputs!$A12))+1/((277.320594394091*Inputs!$A12+-163.117465021258))+0.000401138132307881*Inputs!$D12/((1.46681397704183*Inputs!$C12+-0.912616806488356*Inputs!$A12))+1/((619.525606756217*Inputs!$C12+-340.128142431733*Inputs!$B12))+0.69346187663961)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(0.00225266853959836*Inputs!$D13/((1.47056060498946*Inputs!$C13+-0.946465914558723*Inputs!$A13))+1/((277.320594394091*Inputs!$A13+-163.117465021258))+0.000401138132307881*Inputs!$D13/((1.46681397704183*Inputs!$C13+-0.912616806488356*Inputs!$A13))+1/((619.525606756217*Inputs!$C13+-340.128142431733*Inputs!$B13))+0.69346187663961)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(0.00225266853959836*Inputs!$D14/((1.47056060498946*Inputs!$C14+-0.946465914558723*Inputs!$A14))+1/((277.320594394091*Inputs!$A14+-163.117465021258))+0.000401138132307881*Inputs!$D14/((1.46681397704183*Inputs!$C14+-0.912616806488356*Inputs!$A14))+1/((619.525606756217*Inputs!$C14+-340.128142431733*Inputs!$B14))+0.69346187663961)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(0.00225266853959836*Inputs!$D15/((1.47056060498946*Inputs!$C15+-0.946465914558723*Inputs!$A15))+1/((277.320594394091*Inputs!$A15+-163.117465021258))+0.000401138132307881*Inputs!$D15/((1.46681397704183*Inputs!$C15+-0.912616806488356*Inputs!$A15))+1/((619.525606756217*Inputs!$C15+-340.128142431733*Inputs!$B15))+0.69346187663961)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(0.00225266853959836*Inputs!$D16/((1.47056060498946*Inputs!$C16+-0.946465914558723*Inputs!$A16))+1/((277.320594394091*Inputs!$A16+-163.117465021258))+0.000401138132307881*Inputs!$D16/((1.46681397704183*Inputs!$C16+-0.912616806488356*Inputs!$A16))+1/((619.525606756217*Inputs!$C16+-340.128142431733*Inputs!$B16))+0.69346187663961)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(0.00225266853959836*Inputs!$D17/((1.47056060498946*Inputs!$C17+-0.946465914558723*Inputs!$A17))+1/((277.320594394091*Inputs!$A17+-163.117465021258))+0.000401138132307881*Inputs!$D17/((1.46681397704183*Inputs!$C17+-0.912616806488356*Inputs!$A17))+1/((619.525606756217*Inputs!$C17+-340.128142431733*Inputs!$B17))+0.69346187663961)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(0.00225266853959836*Inputs!$D18/((1.47056060498946*Inputs!$C18+-0.946465914558723*Inputs!$A18))+1/((277.320594394091*Inputs!$A18+-163.117465021258))+0.000401138132307881*Inputs!$D18/((1.46681397704183*Inputs!$C18+-0.912616806488356*Inputs!$A18))+1/((619.525606756217*Inputs!$C18+-340.128142431733*Inputs!$B18))+0.69346187663961)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(0.00225266853959836*Inputs!$D19/((1.47056060498946*Inputs!$C19+-0.946465914558723*Inputs!$A19))+1/((277.320594394091*Inputs!$A19+-163.117465021258))+0.000401138132307881*Inputs!$D19/((1.46681397704183*Inputs!$C19+-0.912616806488356*Inputs!$A19))+1/((619.525606756217*Inputs!$C19+-340.128142431733*Inputs!$B19))+0.69346187663961)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(0.00225266853959836*Inputs!$D20/((1.47056060498946*Inputs!$C20+-0.946465914558723*Inputs!$A20))+1/((277.320594394091*Inputs!$A20+-163.117465021258))+0.000401138132307881*Inputs!$D20/((1.46681397704183*Inputs!$C20+-0.912616806488356*Inputs!$A20))+1/((619.525606756217*Inputs!$C20+-340.128142431733*Inputs!$B20))+0.69346187663961)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(0.00225266853959836*Inputs!$D21/((1.47056060498946*Inputs!$C21+-0.946465914558723*Inputs!$A21))+1/((277.320594394091*Inputs!$A21+-163.117465021258))+0.000401138132307881*Inputs!$D21/((1.46681397704183*Inputs!$C21+-0.912616806488356*Inputs!$A21))+1/((619.525606756217*Inputs!$C21+-340.128142431733*Inputs!$B21))+0.69346187663961)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(0.00225266853959836*Inputs!$D22/((1.47056060498946*Inputs!$C22+-0.946465914558723*Inputs!$A22))+1/((277.320594394091*Inputs!$A22+-163.117465021258))+0.000401138132307881*Inputs!$D22/((1.46681397704183*Inputs!$C22+-0.912616806488356*Inputs!$A22))+1/((619.525606756217*Inputs!$C22+-340.128142431733*Inputs!$B22))+0.69346187663961)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(0.00225266853959836*Inputs!$D23/((1.47056060498946*Inputs!$C23+-0.946465914558723*Inputs!$A23))+1/((277.320594394091*Inputs!$A23+-163.117465021258))+0.000401138132307881*Inputs!$D23/((1.46681397704183*Inputs!$C23+-0.912616806488356*Inputs!$A23))+1/((619.525606756217*Inputs!$C23+-340.128142431733*Inputs!$B23))+0.69346187663961)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(0.00225266853959836*Inputs!$D24/((1.47056060498946*Inputs!$C24+-0.946465914558723*Inputs!$A24))+1/((277.320594394091*Inputs!$A24+-163.117465021258))+0.000401138132307881*Inputs!$D24/((1.46681397704183*Inputs!$C24+-0.912616806488356*Inputs!$A24))+1/((619.525606756217*Inputs!$C24+-340.128142431733*Inputs!$B24))+0.69346187663961)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(0.00225266853959836*Inputs!$D25/((1.47056060498946*Inputs!$C25+-0.946465914558723*Inputs!$A25))+1/((277.320594394091*Inputs!$A25+-163.117465021258))+0.000401138132307881*Inputs!$D25/((1.46681397704183*Inputs!$C25+-0.912616806488356*Inputs!$A25))+1/((619.525606756217*Inputs!$C25+-340.128142431733*Inputs!$B25))+0.69346187663961)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(0.00225266853959836*Inputs!$D26/((1.47056060498946*Inputs!$C26+-0.946465914558723*Inputs!$A26))+1/((277.320594394091*Inputs!$A26+-163.117465021258))+0.000401138132307881*Inputs!$D26/((1.46681397704183*Inputs!$C26+-0.912616806488356*Inputs!$A26))+1/((619.525606756217*Inputs!$C26+-340.128142431733*Inputs!$B26))+0.69346187663961)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(0.00225266853959836*Inputs!$D27/((1.47056060498946*Inputs!$C27+-0.946465914558723*Inputs!$A27))+1/((277.320594394091*Inputs!$A27+-163.117465021258))+0.000401138132307881*Inputs!$D27/((1.46681397704183*Inputs!$C27+-0.912616806488356*Inputs!$A27))+1/((619.525606756217*Inputs!$C27+-340.128142431733*Inputs!$B27))+0.69346187663961)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(0.00225266853959836*Inputs!$D28/((1.47056060498946*Inputs!$C28+-0.946465914558723*Inputs!$A28))+1/((277.320594394091*Inputs!$A28+-163.117465021258))+0.000401138132307881*Inputs!$D28/((1.46681397704183*Inputs!$C28+-0.912616806488356*Inputs!$A28))+1/((619.525606756217*Inputs!$C28+-340.128142431733*Inputs!$B28))+0.69346187663961)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(0.00225266853959836*Inputs!$D29/((1.47056060498946*Inputs!$C29+-0.946465914558723*Inputs!$A29))+1/((277.320594394091*Inputs!$A29+-163.117465021258))+0.000401138132307881*Inputs!$D29/((1.46681397704183*Inputs!$C29+-0.912616806488356*Inputs!$A29))+1/((619.525606756217*Inputs!$C29+-340.128142431733*Inputs!$B29))+0.69346187663961)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(0.00225266853959836*Inputs!$D30/((1.47056060498946*Inputs!$C30+-0.946465914558723*Inputs!$A30))+1/((277.320594394091*Inputs!$A30+-163.117465021258))+0.000401138132307881*Inputs!$D30/((1.46681397704183*Inputs!$C30+-0.912616806488356*Inputs!$A30))+1/((619.525606756217*Inputs!$C30+-340.128142431733*Inputs!$B30))+0.69346187663961)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(0.00225266853959836*Inputs!$D31/((1.47056060498946*Inputs!$C31+-0.946465914558723*Inputs!$A31))+1/((277.320594394091*Inputs!$A31+-163.117465021258))+0.000401138132307881*Inputs!$D31/((1.46681397704183*Inputs!$C31+-0.912616806488356*Inputs!$A31))+1/((619.525606756217*Inputs!$C31+-340.128142431733*Inputs!$B31))+0.69346187663961)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(0.00225266853959836*Inputs!$D32/((1.47056060498946*Inputs!$C32+-0.946465914558723*Inputs!$A32))+1/((277.320594394091*Inputs!$A32+-163.117465021258))+0.000401138132307881*Inputs!$D32/((1.46681397704183*Inputs!$C32+-0.912616806488356*Inputs!$A32))+1/((619.525606756217*Inputs!$C32+-340.128142431733*Inputs!$B32))+0.69346187663961)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(0.00225266853959836*Inputs!$D33/((1.47056060498946*Inputs!$C33+-0.946465914558723*Inputs!$A33))+1/((277.320594394091*Inputs!$A33+-163.117465021258))+0.000401138132307881*Inputs!$D33/((1.46681397704183*Inputs!$C33+-0.912616806488356*Inputs!$A33))+1/((619.525606756217*Inputs!$C33+-340.128142431733*Inputs!$B33))+0.69346187663961)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(0.00225266853959836*Inputs!$D34/((1.47056060498946*Inputs!$C34+-0.946465914558723*Inputs!$A34))+1/((277.320594394091*Inputs!$A34+-163.117465021258))+0.000401138132307881*Inputs!$D34/((1.46681397704183*Inputs!$C34+-0.912616806488356*Inputs!$A34))+1/((619.525606756217*Inputs!$C34+-340.128142431733*Inputs!$B34))+0.69346187663961)</f>
      </c>
      <c r="J34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