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1tmp41AB.tmp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odel" sheetId="1" r:id="rId1"/>
    <sheet name="Dataset" sheetId="2" r:id="rId3"/>
    <sheet name="Inputs" sheetId="3" r:id="rId4"/>
    <sheet name="Estimated Values" sheetId="4" r:id="rId5"/>
    <sheet name="Charts" sheetId="5" r:id="rId6"/>
  </sheets>
  <definedNames>
    <definedName name="EstimationLimitLower" localSheetId="0">'Model'!$B$5</definedName>
    <definedName name="EstimationLimitUpper" localSheetId="0">'Model'!$B$6</definedName>
    <definedName name="TrainingStart" localSheetId="0">'Model'!$B$8</definedName>
    <definedName name="TrainingEnd" localSheetId="0">'Model'!$B$9</definedName>
    <definedName name="TestStart" localSheetId="0">'Model'!$B$10</definedName>
    <definedName name="TestEnd" localSheetId="0">'Model'!$B$11</definedName>
    <definedName name="TrainingMSE" localSheetId="0">'Model'!$B$15</definedName>
    <definedName name="TestMSE" localSheetId="0">'Model'!$B$16</definedName>
    <definedName name="AllId" localSheetId="4">OFFSET('Estimated Values'!$A$1,1,0, COUNTA('Estimated Values'!$A:$A)-1)</definedName>
    <definedName name="AllTarget" localSheetId="4">OFFSET('Estimated Values'!$B$1,1,0, COUNTA('Estimated Values'!$B:$B)-1)</definedName>
    <definedName name="AllEstimated" localSheetId="4">OFFSET('Estimated Values'!$C$1,1,0, COUNTA('Estimated Values'!$C:$C)-1)</definedName>
    <definedName name="TrainingId" localSheetId="4">OFFSET('Estimated Values'!$A$1,Model!TrainingStart + 1,0, Model!TrainingEnd - Model!TrainingStart)</definedName>
    <definedName name="TrainingTarget" localSheetId="4">OFFSET('Estimated Values'!$B$1,Model!TrainingStart + 1,0, Model!TrainingEnd - Model!TrainingStart)</definedName>
    <definedName name="TrainingEstimated" localSheetId="4">OFFSET('Estimated Values'!$C$1,Model!TrainingStart + 1,0, Model!TrainingEnd - Model!TrainingStart)</definedName>
    <definedName name="TestId" localSheetId="4">OFFSET('Estimated Values'!$A$1,Model!TestStart + 1,0, Model!TestEnd - Model!TestStart)</definedName>
    <definedName name="TestTarget" localSheetId="4">OFFSET('Estimated Values'!$B$1,Model!TestStart + 1,0, Model!TestEnd - Model!TestStart)</definedName>
    <definedName name="TestEstimated" localSheetId="4">OFFSET('Estimated Values'!$C$1,Model!TestStart + 1,0, Model!TestEnd - Model!TestStart)</definedName>
  </definedNames>
  <calcPr fullCalcOnLoad="1"/>
</workbook>
</file>

<file path=xl/sharedStrings.xml><?xml version="1.0" encoding="utf-8"?>
<sst xmlns="http://schemas.openxmlformats.org/spreadsheetml/2006/main" count="47" uniqueCount="47">
  <si>
    <t>Model</t>
  </si>
  <si>
    <t>SymbolicRegressionSolution</t>
  </si>
  <si>
    <t>=((1.2218597690485/(-50.1609367451246*$C1)+(0.0762329136521352*$B1+0.6523263762447/(-27.6435864537031*$F1)+-0.149567084563975)/((1.67297130258529*$B1+-1.73330843835987))+(-0.0452859387321641*$C1/(0.8878287475374*$F1)+-0.014299141618061*$C1/(0.687011678733938*$B1))/((0.919509598041045*$D1/(1.86769215168033*$F1)+1.08256472014818*$E1*1.08256472014818*$B1*-0.844772753085991))+1.2218597690485/(-50.1609367451246*$C1)+-0.506788324306425*$D1/(1.79594594199593*$F1)+0.82727205244809/(1.15185694006121*$B1*(-2.36547247257281*$A1+LN(1.09807683994562*$F1))*-40.8930128226439)+0.323351735122112)*1.07198878356863+0.0399179802925199)</t>
  </si>
  <si>
    <t>Model Depth</t>
  </si>
  <si>
    <t/>
  </si>
  <si>
    <t>Model Length</t>
  </si>
  <si>
    <t>x1 = A</t>
  </si>
  <si>
    <t>x2 = B</t>
  </si>
  <si>
    <t>Estimation Limits Lower</t>
  </si>
  <si>
    <t>x3 = C</t>
  </si>
  <si>
    <t>Estimation Limits Upper</t>
  </si>
  <si>
    <t>x4 = D</t>
  </si>
  <si>
    <t>x5 = E</t>
  </si>
  <si>
    <t>Trainings Partition Start</t>
  </si>
  <si>
    <t>x6 = F</t>
  </si>
  <si>
    <t>Trainings Partition End</t>
  </si>
  <si>
    <t>Test Partition Start</t>
  </si>
  <si>
    <t>Test Partition End</t>
  </si>
  <si>
    <t>Pearson's R² (training)</t>
  </si>
  <si>
    <t>Pearson's R² (test)</t>
  </si>
  <si>
    <t>Mean Squared Error (training)</t>
  </si>
  <si>
    <t>Mean Squared Error (test)</t>
  </si>
  <si>
    <t>Mean absolute error (training)</t>
  </si>
  <si>
    <t>Mean absolute error (test)</t>
  </si>
  <si>
    <t>Mean error (training)</t>
  </si>
  <si>
    <t>Mean error (test)</t>
  </si>
  <si>
    <t>Average relative error (training)</t>
  </si>
  <si>
    <t>Average relative error (test)</t>
  </si>
  <si>
    <t>Normalized Mean Squared error (training)</t>
  </si>
  <si>
    <t xml:space="preserve">Normalized Mean Squared error  (test)</t>
  </si>
  <si>
    <t>x1</t>
  </si>
  <si>
    <t>x2</t>
  </si>
  <si>
    <t>x3</t>
  </si>
  <si>
    <t>x4</t>
  </si>
  <si>
    <t>x5</t>
  </si>
  <si>
    <t>x6</t>
  </si>
  <si>
    <t>x7</t>
  </si>
  <si>
    <t>z</t>
  </si>
  <si>
    <t>Id</t>
  </si>
  <si>
    <t>Target Variable</t>
  </si>
  <si>
    <t>Estimated Values</t>
  </si>
  <si>
    <t>Absolute Error</t>
  </si>
  <si>
    <t>Relative Error</t>
  </si>
  <si>
    <t>Error</t>
  </si>
  <si>
    <t>Squared Error</t>
  </si>
  <si>
    <t>Unbounded Estimated Values</t>
  </si>
  <si>
    <t>Bounded Estimated Values</t>
  </si>
</sst>
</file>

<file path=xl/styles.xml><?xml version="1.0" encoding="utf-8"?>
<styleSheet xmlns="http://schemas.openxmlformats.org/spreadsheetml/2006/main">
  <numFmts count="2">
    <numFmt numFmtId="164" formatCode="0.000E+00"/>
    <numFmt numFmtId="165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164" applyNumberFormat="1" fontId="0" applyFont="1" xfId="0"/>
    <xf numFmtId="165" applyNumberFormat="1" fontId="0" applyFont="1" xfId="0"/>
    <xf numFmtId="1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 Plot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All</c:v>
          </c:tx>
          <c:spPr>
            <a:ln w="28575">
              <a:noFill/>
            </a:ln>
          </c:spPr>
          <c:xVal>
            <c:numRef>
              <c:f>'Charts'!AllEstimated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Training</c:v>
          </c:tx>
          <c:spPr>
            <a:ln w="28575">
              <a:noFill/>
            </a:ln>
          </c:spPr>
          <c:xVal>
            <c:numRef>
              <c:f>'Charts'!TrainingEstimated</c:f>
            </c:numRef>
          </c:xVal>
          <c:yVal>
            <c:numRef>
              <c:f>'Charts'!TrainingTarget</c:f>
            </c:numRef>
          </c:yVal>
          <c:smooth val="0"/>
        </ser>
        <ser xmlns="http://schemas.openxmlformats.org/drawingml/2006/chart">
          <c:idx val="2"/>
          <c:order val="2"/>
          <c:tx>
            <c:v>Test</c:v>
          </c:tx>
          <c:spPr>
            <a:ln w="28575">
              <a:noFill/>
            </a:ln>
          </c:spPr>
          <c:xVal>
            <c:numRef>
              <c:f>'Charts'!TestEstimated</c:f>
            </c:numRef>
          </c:xVal>
          <c:yVal>
            <c:numRef>
              <c:f>'Charts'!TestTarget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LineChart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Target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All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'Charts'!AllEstimated</c:f>
            </c:numRef>
          </c:yVal>
          <c:smooth val="0"/>
        </ser>
        <ser xmlns="http://schemas.openxmlformats.org/drawingml/2006/chart">
          <c:idx val="2"/>
          <c:order val="2"/>
          <c:tx>
            <c:v>Training</c:v>
          </c:tx>
          <c:marker>
            <c:symbol val="none"/>
          </c:marker>
          <c:xVal>
            <c:numRef>
              <c:f>'Charts'!TrainingId</c:f>
            </c:numRef>
          </c:xVal>
          <c:yVal>
            <c:numRef>
              <c:f>'Charts'!TrainingEstimated</c:f>
            </c:numRef>
          </c:yVal>
          <c:smooth val="0"/>
        </ser>
        <ser xmlns="http://schemas.openxmlformats.org/drawingml/2006/chart">
          <c:idx val="3"/>
          <c:order val="3"/>
          <c:tx>
            <c:v>Test</c:v>
          </c:tx>
          <c:marker>
            <c:symbol val="none"/>
          </c:marker>
          <c:xVal>
            <c:numRef>
              <c:f>'Charts'!TestId</c:f>
            </c:numRef>
          </c:xVal>
          <c:yVal>
            <c:numRef>
              <c:f>'Charts'!TestEstimated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1tmp41AB.tmp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180975</xdr:colOff>
      <xdr:row>18</xdr:row>
      <xdr:rowOff>66675</xdr:rowOff>
    </xdr:to>
    <xdr:pic>
      <xdr:nvPicPr>
        <xdr:cNvPr id="0" descr="" name="ModelTre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" name="scatterPl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37.1482772827148" customWidth="1"/>
    <col min="2" max="2" width="25.2055549621582" customWidth="1"/>
  </cols>
  <sheetData>
    <row r="1">
      <c r="A1" s="0" t="s">
        <v>0</v>
      </c>
      <c r="B1" s="0" t="s">
        <v>1</v>
      </c>
      <c r="D1" s="0" t="s">
        <v>2</v>
      </c>
    </row>
    <row r="2">
      <c r="A2" s="0" t="s">
        <v>3</v>
      </c>
      <c r="B2" s="0">
        <v>10</v>
      </c>
      <c r="D2" s="0" t="s">
        <v>4</v>
      </c>
    </row>
    <row r="3">
      <c r="A3" s="0" t="s">
        <v>5</v>
      </c>
      <c r="B3" s="0">
        <v>52</v>
      </c>
      <c r="D3" s="0" t="s">
        <v>6</v>
      </c>
    </row>
    <row r="4">
      <c r="D4" s="0" t="s">
        <v>7</v>
      </c>
    </row>
    <row r="5">
      <c r="A5" s="0" t="s">
        <v>8</v>
      </c>
      <c r="B5" s="1">
        <v>-9.5430214141942074</v>
      </c>
      <c r="D5" s="0" t="s">
        <v>9</v>
      </c>
    </row>
    <row r="6">
      <c r="A6" s="0" t="s">
        <v>10</v>
      </c>
      <c r="B6" s="1">
        <v>10.930289885606911</v>
      </c>
      <c r="D6" s="0" t="s">
        <v>11</v>
      </c>
    </row>
    <row r="7">
      <c r="D7" s="0" t="s">
        <v>12</v>
      </c>
    </row>
    <row r="8">
      <c r="A8" s="0" t="s">
        <v>13</v>
      </c>
      <c r="B8" s="0">
        <v>0</v>
      </c>
      <c r="D8" s="0" t="s">
        <v>14</v>
      </c>
    </row>
    <row r="9">
      <c r="A9" s="0" t="s">
        <v>15</v>
      </c>
      <c r="B9" s="0">
        <v>59</v>
      </c>
    </row>
    <row r="10">
      <c r="A10" s="0" t="s">
        <v>16</v>
      </c>
      <c r="B10" s="0">
        <v>59</v>
      </c>
    </row>
    <row r="11">
      <c r="A11" s="0" t="s">
        <v>17</v>
      </c>
      <c r="B11" s="0">
        <v>59</v>
      </c>
    </row>
    <row r="13">
      <c r="A13" s="0" t="s">
        <v>18</v>
      </c>
      <c r="B13" s="2">
        <f>POWER(PEARSON(INDIRECT("'Estimated Values'!B"&amp;TrainingStart+2&amp;":B"&amp;TrainingEnd+1),INDIRECT("'Estimated Values'!C"&amp;TrainingStart+2&amp;":C"&amp;TrainingEnd+1)),2)</f>
      </c>
    </row>
    <row r="14">
      <c r="A14" s="0" t="s">
        <v>19</v>
      </c>
      <c r="B14" s="2">
        <f>POWER(PEARSON(INDIRECT("'Estimated Values'!B"&amp;TestStart+2&amp;":B"&amp;TestEnd+1),INDIRECT("'Estimated Values'!C"&amp;TestStart+2&amp;":C"&amp;TestEnd+1)),2)</f>
      </c>
    </row>
    <row r="15">
      <c r="A15" s="0" t="s">
        <v>20</v>
      </c>
      <c r="B15" s="1">
        <f>AVERAGE(INDIRECT("'Estimated Values'!G"&amp;TrainingStart+2&amp;":G"&amp;TrainingEnd+1))</f>
      </c>
    </row>
    <row r="16">
      <c r="A16" s="0" t="s">
        <v>21</v>
      </c>
      <c r="B16" s="1">
        <f>AVERAGE(INDIRECT("'Estimated Values'!G"&amp;TestStart+2&amp;":G"&amp;TestEnd+1))</f>
      </c>
    </row>
    <row r="17">
      <c r="A17" s="0" t="s">
        <v>22</v>
      </c>
      <c r="B17" s="1">
        <f>AVERAGE(INDIRECT("'Estimated Values'!D"&amp;TrainingStart+2&amp;":D"&amp;TrainingEnd+1))</f>
      </c>
    </row>
    <row r="18">
      <c r="A18" s="0" t="s">
        <v>23</v>
      </c>
      <c r="B18" s="1">
        <f>AVERAGE(INDIRECT("'Estimated Values'!D"&amp;TestStart+2&amp;":D"&amp;TestEnd+1))</f>
      </c>
    </row>
    <row r="19">
      <c r="A19" s="0" t="s">
        <v>24</v>
      </c>
      <c r="B19" s="1">
        <f>AVERAGE(INDIRECT("'Estimated Values'!F"&amp;TrainingStart+2&amp;":F"&amp;TrainingEnd+1))</f>
      </c>
    </row>
    <row r="20">
      <c r="A20" s="0" t="s">
        <v>25</v>
      </c>
      <c r="B20" s="1">
        <f>AVERAGE(INDIRECT("'Estimated Values'!F"&amp;TestStart+2&amp;":F"&amp;TestEnd+1))</f>
      </c>
    </row>
    <row r="21">
      <c r="A21" s="0" t="s">
        <v>26</v>
      </c>
      <c r="B21" s="3">
        <f>AVERAGE(INDIRECT("'Estimated Values'!E"&amp;TrainingStart+2&amp;":E"&amp;TrainingEnd+1))</f>
      </c>
    </row>
    <row r="22">
      <c r="A22" s="0" t="s">
        <v>27</v>
      </c>
      <c r="B22" s="3">
        <f>AVERAGE(INDIRECT("'Estimated Values'!E"&amp;TestStart+2&amp;":E"&amp;TestEnd+1))</f>
      </c>
    </row>
    <row r="23">
      <c r="A23" s="0" t="s">
        <v>28</v>
      </c>
      <c r="B23" s="1">
        <f>TrainingMSE / VAR(INDIRECT("'Estimated Values'!B"&amp;TrainingStart+2&amp;":B"&amp;TrainingEnd+1))</f>
      </c>
    </row>
    <row r="24">
      <c r="A24" s="0" t="s">
        <v>29</v>
      </c>
      <c r="B24" s="1">
        <f>TestMSE / VAR(INDIRECT("'Estimated Values'!B"&amp;TestStart+2&amp;":B"&amp;TestEnd+1))</f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60"/>
  <sheetViews>
    <sheetView workbookViewId="0"/>
  </sheetViews>
  <sheetFormatPr defaultRowHeight="15"/>
  <sheetData>
    <row r="1">
      <c r="A1" s="0" t="s">
        <v>30</v>
      </c>
      <c r="B1" s="0" t="s">
        <v>31</v>
      </c>
      <c r="C1" s="0" t="s">
        <v>32</v>
      </c>
      <c r="D1" s="0" t="s">
        <v>33</v>
      </c>
      <c r="E1" s="0" t="s">
        <v>34</v>
      </c>
      <c r="F1" s="0" t="s">
        <v>35</v>
      </c>
      <c r="G1" s="0" t="s">
        <v>36</v>
      </c>
      <c r="H1" s="0" t="s">
        <v>37</v>
      </c>
    </row>
    <row r="2">
      <c r="A2" s="0">
        <v>0.319090064269206</v>
      </c>
      <c r="B2" s="0">
        <v>0.244444444444444</v>
      </c>
      <c r="C2" s="0">
        <v>-0.394023969791496</v>
      </c>
      <c r="D2" s="0">
        <v>-0.373173534723362</v>
      </c>
      <c r="E2" s="0">
        <v>0.0208504350681332</v>
      </c>
      <c r="F2" s="0">
        <v>0.671631766690049</v>
      </c>
      <c r="G2" s="0">
        <v>0.681818181818182</v>
      </c>
      <c r="H2" s="0">
        <v>0.839281883104997</v>
      </c>
    </row>
    <row r="3">
      <c r="A3" s="0">
        <v>0.319090064269206</v>
      </c>
      <c r="B3" s="0">
        <v>0.244444444444444</v>
      </c>
      <c r="C3" s="0">
        <v>-0.236871537783392</v>
      </c>
      <c r="D3" s="0">
        <v>-0.0263424518743668</v>
      </c>
      <c r="E3" s="0">
        <v>0.210529085909025</v>
      </c>
      <c r="F3" s="0">
        <v>0.592113054119133</v>
      </c>
      <c r="G3" s="0">
        <v>0.681818181818182</v>
      </c>
      <c r="H3" s="0">
        <v>0.15840728555555</v>
      </c>
    </row>
    <row r="4">
      <c r="A4" s="0">
        <v>0.303765901324936</v>
      </c>
      <c r="B4" s="0">
        <v>0.466666666666667</v>
      </c>
      <c r="C4" s="0">
        <v>-0.672080649677961</v>
      </c>
      <c r="D4" s="0">
        <v>-0.533464015681882</v>
      </c>
      <c r="E4" s="0">
        <v>0.138616633996079</v>
      </c>
      <c r="F4" s="0">
        <v>0.600072008641037</v>
      </c>
      <c r="G4" s="0">
        <v>0.595238095238095</v>
      </c>
      <c r="H4" s="0">
        <v>0.619216333095626</v>
      </c>
    </row>
    <row r="5">
      <c r="A5" s="0">
        <v>0.303765901324936</v>
      </c>
      <c r="B5" s="0">
        <v>0.466666666666667</v>
      </c>
      <c r="C5" s="0">
        <v>-0.66759388038943</v>
      </c>
      <c r="D5" s="0">
        <v>-0.596105702364395</v>
      </c>
      <c r="E5" s="0">
        <v>0.0714881780250348</v>
      </c>
      <c r="F5" s="0">
        <v>0.596065964633419</v>
      </c>
      <c r="G5" s="0">
        <v>0.595238095238095</v>
      </c>
      <c r="H5" s="0">
        <v>0.596639931467102</v>
      </c>
    </row>
    <row r="6">
      <c r="A6" s="0">
        <v>0.303765901324936</v>
      </c>
      <c r="B6" s="0">
        <v>0.466666666666667</v>
      </c>
      <c r="C6" s="0">
        <v>-0.348715114672561</v>
      </c>
      <c r="D6" s="0">
        <v>-0.072395689416966</v>
      </c>
      <c r="E6" s="0">
        <v>0.276319425255595</v>
      </c>
      <c r="F6" s="0">
        <v>0.592113054119133</v>
      </c>
      <c r="G6" s="0">
        <v>0.595238095238095</v>
      </c>
      <c r="H6" s="0">
        <v>0.622362909030297</v>
      </c>
    </row>
    <row r="7">
      <c r="A7" s="0">
        <v>0.303765901324936</v>
      </c>
      <c r="B7" s="0">
        <v>0.466666666666667</v>
      </c>
      <c r="C7" s="0">
        <v>-0.553916004540295</v>
      </c>
      <c r="D7" s="0">
        <v>-0.270147559591373</v>
      </c>
      <c r="E7" s="0">
        <v>0.283768444948922</v>
      </c>
      <c r="F7" s="0">
        <v>0.608075239176261</v>
      </c>
      <c r="G7" s="0">
        <v>0.595238095238095</v>
      </c>
      <c r="H7" s="0">
        <v>0.341715149252333</v>
      </c>
    </row>
    <row r="8">
      <c r="A8" s="0">
        <v>0.303765901324936</v>
      </c>
      <c r="B8" s="0">
        <v>0.466666666666667</v>
      </c>
      <c r="C8" s="0">
        <v>-0.448435689455388</v>
      </c>
      <c r="D8" s="0">
        <v>-0.158748551564311</v>
      </c>
      <c r="E8" s="0">
        <v>0.289687137891078</v>
      </c>
      <c r="F8" s="0">
        <v>0.620758152623738</v>
      </c>
      <c r="G8" s="0">
        <v>0.595238095238095</v>
      </c>
      <c r="H8" s="0">
        <v>0.447696717279604</v>
      </c>
    </row>
    <row r="9">
      <c r="A9" s="0">
        <v>0</v>
      </c>
      <c r="B9" s="0">
        <v>0.177777777777778</v>
      </c>
      <c r="C9" s="0">
        <v>-0.282352941176471</v>
      </c>
      <c r="D9" s="0">
        <v>-0.220588235294118</v>
      </c>
      <c r="E9" s="0">
        <v>0.0617647058823529</v>
      </c>
      <c r="F9" s="0">
        <v>0.661764705882353</v>
      </c>
      <c r="G9" s="0">
        <v>0.75</v>
      </c>
      <c r="H9" s="0">
        <v>0.767725683042495</v>
      </c>
    </row>
    <row r="10">
      <c r="A10" s="0">
        <v>0.407680038601243</v>
      </c>
      <c r="B10" s="0">
        <v>0.177777777777778</v>
      </c>
      <c r="C10" s="0">
        <v>-0.268531468531469</v>
      </c>
      <c r="D10" s="0">
        <v>-0.153846153846154</v>
      </c>
      <c r="E10" s="0">
        <v>0.114685314685315</v>
      </c>
      <c r="F10" s="0">
        <v>0.629370629370629</v>
      </c>
      <c r="G10" s="0">
        <v>0.75</v>
      </c>
      <c r="H10" s="0">
        <v>0.587636555476274</v>
      </c>
    </row>
    <row r="11">
      <c r="A11" s="0">
        <v>0.409335897816389</v>
      </c>
      <c r="B11" s="0">
        <v>0.177777777777778</v>
      </c>
      <c r="C11" s="0">
        <v>-0.274285714285714</v>
      </c>
      <c r="D11" s="0">
        <v>-0.128571428571429</v>
      </c>
      <c r="E11" s="0">
        <v>0.145714285714286</v>
      </c>
      <c r="F11" s="0">
        <v>0.642857142857143</v>
      </c>
      <c r="G11" s="0">
        <v>0.9375</v>
      </c>
      <c r="H11" s="0">
        <v>0.46265077163243</v>
      </c>
    </row>
    <row r="12">
      <c r="A12" s="0">
        <v>0.310780531424838</v>
      </c>
      <c r="B12" s="0">
        <v>0.331081081081081</v>
      </c>
      <c r="C12" s="0">
        <v>-0.57</v>
      </c>
      <c r="D12" s="0">
        <v>-0.07</v>
      </c>
      <c r="E12" s="0">
        <v>0.5</v>
      </c>
      <c r="F12" s="0">
        <v>1.48</v>
      </c>
      <c r="G12" s="0">
        <v>1.03061224489796</v>
      </c>
      <c r="H12" s="0">
        <v>0.686465144042496</v>
      </c>
    </row>
    <row r="13">
      <c r="A13" s="0">
        <v>0.310780531424838</v>
      </c>
      <c r="B13" s="0">
        <v>0.331081081081081</v>
      </c>
      <c r="C13" s="0">
        <v>-0.63</v>
      </c>
      <c r="D13" s="0">
        <v>-0.13</v>
      </c>
      <c r="E13" s="0">
        <v>0.5</v>
      </c>
      <c r="F13" s="0">
        <v>1.48</v>
      </c>
      <c r="G13" s="0">
        <v>1.03061224489796</v>
      </c>
      <c r="H13" s="0">
        <v>0.570400540219558</v>
      </c>
    </row>
    <row r="14">
      <c r="A14" s="0">
        <v>0.310780531424838</v>
      </c>
      <c r="B14" s="0">
        <v>0.331081081081081</v>
      </c>
      <c r="C14" s="0">
        <v>-0.97</v>
      </c>
      <c r="D14" s="0">
        <v>-0.47</v>
      </c>
      <c r="E14" s="0">
        <v>0.5</v>
      </c>
      <c r="F14" s="0">
        <v>1.48</v>
      </c>
      <c r="G14" s="0">
        <v>1.03061224489796</v>
      </c>
      <c r="H14" s="0">
        <v>0.488214059974542</v>
      </c>
    </row>
    <row r="15">
      <c r="A15" s="0">
        <v>0.310780531424838</v>
      </c>
      <c r="B15" s="0">
        <v>0.331081081081081</v>
      </c>
      <c r="C15" s="0">
        <v>-1.176</v>
      </c>
      <c r="D15" s="0">
        <v>-1.1</v>
      </c>
      <c r="E15" s="0">
        <v>0.076</v>
      </c>
      <c r="F15" s="0">
        <v>1.48</v>
      </c>
      <c r="G15" s="0">
        <v>1.03061224489796</v>
      </c>
      <c r="H15" s="0">
        <v>0.980584609709258</v>
      </c>
    </row>
    <row r="16">
      <c r="A16" s="0">
        <v>0.310780531424838</v>
      </c>
      <c r="B16" s="0">
        <v>0.331081081081081</v>
      </c>
      <c r="C16" s="0">
        <v>-0.1</v>
      </c>
      <c r="D16" s="0">
        <v>-0.09</v>
      </c>
      <c r="E16" s="0">
        <v>0.01</v>
      </c>
      <c r="F16" s="0">
        <v>1.48</v>
      </c>
      <c r="G16" s="0">
        <v>1.03061224489796</v>
      </c>
      <c r="H16" s="0">
        <v>0.878443644035394</v>
      </c>
    </row>
    <row r="17">
      <c r="A17" s="0">
        <v>0.310780531424838</v>
      </c>
      <c r="B17" s="0">
        <v>0.331081081081081</v>
      </c>
      <c r="C17" s="0">
        <v>-0.15</v>
      </c>
      <c r="D17" s="0">
        <v>-0.14</v>
      </c>
      <c r="E17" s="0">
        <v>0.01</v>
      </c>
      <c r="F17" s="0">
        <v>1.48</v>
      </c>
      <c r="G17" s="0">
        <v>1.03061224489796</v>
      </c>
      <c r="H17" s="0">
        <v>0.7644092876495</v>
      </c>
    </row>
    <row r="18">
      <c r="A18" s="0">
        <v>0.310780531424838</v>
      </c>
      <c r="B18" s="0">
        <v>0.331081081081081</v>
      </c>
      <c r="C18" s="0">
        <v>-0.51</v>
      </c>
      <c r="D18" s="0">
        <v>-0.5</v>
      </c>
      <c r="E18" s="0">
        <v>0.01</v>
      </c>
      <c r="F18" s="0">
        <v>1.48</v>
      </c>
      <c r="G18" s="0">
        <v>1.03061224489796</v>
      </c>
      <c r="H18" s="0">
        <v>0.454357326291246</v>
      </c>
    </row>
    <row r="19">
      <c r="A19" s="0">
        <v>0.310780531424838</v>
      </c>
      <c r="B19" s="0">
        <v>0.331081081081081</v>
      </c>
      <c r="C19" s="0">
        <v>-0.27</v>
      </c>
      <c r="D19" s="0">
        <v>-0.26</v>
      </c>
      <c r="E19" s="0">
        <v>0.01</v>
      </c>
      <c r="F19" s="0">
        <v>1.48</v>
      </c>
      <c r="G19" s="0">
        <v>1.03061224489796</v>
      </c>
      <c r="H19" s="0">
        <v>0.331980966911681</v>
      </c>
    </row>
    <row r="20">
      <c r="A20" s="0">
        <v>0.490418196590535</v>
      </c>
      <c r="B20" s="0">
        <v>0.8</v>
      </c>
      <c r="C20" s="0">
        <v>-1.375</v>
      </c>
      <c r="D20" s="0">
        <v>-1.25</v>
      </c>
      <c r="E20" s="0">
        <v>0.125</v>
      </c>
      <c r="F20" s="0">
        <v>0.833333333333333</v>
      </c>
      <c r="G20" s="0">
        <v>0.125</v>
      </c>
      <c r="H20" s="0">
        <v>1.17995552612205</v>
      </c>
    </row>
    <row r="21">
      <c r="A21" s="0">
        <v>0.490418196590535</v>
      </c>
      <c r="B21" s="0">
        <v>0.8</v>
      </c>
      <c r="C21" s="0">
        <v>-0.358333333333333</v>
      </c>
      <c r="D21" s="0">
        <v>-0.233333333333333</v>
      </c>
      <c r="E21" s="0">
        <v>0.125</v>
      </c>
      <c r="F21" s="0">
        <v>0.833333333333333</v>
      </c>
      <c r="G21" s="0">
        <v>0.125</v>
      </c>
      <c r="H21" s="0">
        <v>1.01018683173134</v>
      </c>
    </row>
    <row r="22">
      <c r="A22" s="0">
        <v>0.490418196590535</v>
      </c>
      <c r="B22" s="0">
        <v>0.8</v>
      </c>
      <c r="C22" s="0">
        <v>-0.2125</v>
      </c>
      <c r="D22" s="0">
        <v>-0.0875</v>
      </c>
      <c r="E22" s="0">
        <v>0.125</v>
      </c>
      <c r="F22" s="0">
        <v>0.833333333333333</v>
      </c>
      <c r="G22" s="0">
        <v>0.125</v>
      </c>
      <c r="H22" s="0">
        <v>0.828643804565013</v>
      </c>
    </row>
    <row r="23">
      <c r="A23" s="0">
        <v>0.507221330431616</v>
      </c>
      <c r="B23" s="0">
        <v>0.733333333333333</v>
      </c>
      <c r="C23" s="0">
        <v>-1.08333333333333</v>
      </c>
      <c r="D23" s="0">
        <v>-0.958333333333333</v>
      </c>
      <c r="E23" s="0">
        <v>0.125</v>
      </c>
      <c r="F23" s="0">
        <v>0.625</v>
      </c>
      <c r="G23" s="0">
        <v>0.181818181818182</v>
      </c>
      <c r="H23" s="0">
        <v>1.01799173577901</v>
      </c>
    </row>
    <row r="24">
      <c r="A24" s="0">
        <v>0.507221330431616</v>
      </c>
      <c r="B24" s="0">
        <v>0.733333333333333</v>
      </c>
      <c r="C24" s="0">
        <v>-0.5</v>
      </c>
      <c r="D24" s="0">
        <v>-0.375</v>
      </c>
      <c r="E24" s="0">
        <v>0.125</v>
      </c>
      <c r="F24" s="0">
        <v>0.625</v>
      </c>
      <c r="G24" s="0">
        <v>0.181818181818182</v>
      </c>
      <c r="H24" s="0">
        <v>0.844210661171927</v>
      </c>
    </row>
    <row r="25">
      <c r="A25" s="0">
        <v>0.507221330431616</v>
      </c>
      <c r="B25" s="0">
        <v>0.733333333333333</v>
      </c>
      <c r="C25" s="0">
        <v>-0.308333333333333</v>
      </c>
      <c r="D25" s="0">
        <v>-0.183333333333333</v>
      </c>
      <c r="E25" s="0">
        <v>0.125</v>
      </c>
      <c r="F25" s="0">
        <v>0.625</v>
      </c>
      <c r="G25" s="0">
        <v>0.181818181818182</v>
      </c>
      <c r="H25" s="0">
        <v>0.983043879652561</v>
      </c>
    </row>
    <row r="26">
      <c r="A26" s="0">
        <v>0.507221330431616</v>
      </c>
      <c r="B26" s="0">
        <v>0.733333333333333</v>
      </c>
      <c r="C26" s="0">
        <v>-0.158333333333333</v>
      </c>
      <c r="D26" s="0">
        <v>-0.0333333333333333</v>
      </c>
      <c r="E26" s="0">
        <v>0.125</v>
      </c>
      <c r="F26" s="0">
        <v>0.625</v>
      </c>
      <c r="G26" s="0">
        <v>0.181818181818182</v>
      </c>
      <c r="H26" s="0">
        <v>0.845727609832145</v>
      </c>
    </row>
    <row r="27">
      <c r="A27" s="0">
        <v>0.275114044787009</v>
      </c>
      <c r="B27" s="0">
        <v>0.378531073446328</v>
      </c>
      <c r="C27" s="0">
        <v>-0.67</v>
      </c>
      <c r="D27" s="0">
        <v>-0.583333333333333</v>
      </c>
      <c r="E27" s="0">
        <v>0.0866666666666666</v>
      </c>
      <c r="F27" s="0">
        <v>0.7375</v>
      </c>
      <c r="G27" s="0">
        <v>1.40298507462687</v>
      </c>
      <c r="H27" s="0">
        <v>0.903148404490327</v>
      </c>
    </row>
    <row r="28">
      <c r="A28" s="0">
        <v>0.275114044787009</v>
      </c>
      <c r="B28" s="0">
        <v>0.378531073446328</v>
      </c>
      <c r="C28" s="0">
        <v>-0.67</v>
      </c>
      <c r="D28" s="0">
        <v>-0.416666666666667</v>
      </c>
      <c r="E28" s="0">
        <v>0.253333333333333</v>
      </c>
      <c r="F28" s="0">
        <v>0.7375</v>
      </c>
      <c r="G28" s="0">
        <v>1.40298507462687</v>
      </c>
      <c r="H28" s="0">
        <v>0.620783966054486</v>
      </c>
    </row>
    <row r="29">
      <c r="A29" s="0">
        <v>0.275114044787009</v>
      </c>
      <c r="B29" s="0">
        <v>0.378531073446328</v>
      </c>
      <c r="C29" s="0">
        <v>-0.645833333333333</v>
      </c>
      <c r="D29" s="0">
        <v>-0.183333333333333</v>
      </c>
      <c r="E29" s="0">
        <v>0.4625</v>
      </c>
      <c r="F29" s="0">
        <v>0.7375</v>
      </c>
      <c r="G29" s="0">
        <v>1.40298507462687</v>
      </c>
      <c r="H29" s="0">
        <v>0.259057924599257</v>
      </c>
    </row>
    <row r="30">
      <c r="A30" s="0">
        <v>0.275114044787009</v>
      </c>
      <c r="B30" s="0">
        <v>0.378531073446328</v>
      </c>
      <c r="C30" s="0">
        <v>-0.504166666666667</v>
      </c>
      <c r="D30" s="0">
        <v>-0.0416666666666667</v>
      </c>
      <c r="E30" s="0">
        <v>0.4625</v>
      </c>
      <c r="F30" s="0">
        <v>0.7375</v>
      </c>
      <c r="G30" s="0">
        <v>1.40298507462687</v>
      </c>
      <c r="H30" s="0">
        <v>0.177572460465502</v>
      </c>
    </row>
    <row r="31">
      <c r="A31" s="0">
        <v>0.116617219019459</v>
      </c>
      <c r="B31" s="0">
        <v>0.38961038961039</v>
      </c>
      <c r="C31" s="0">
        <v>-0.3</v>
      </c>
      <c r="D31" s="0">
        <v>-0.225</v>
      </c>
      <c r="E31" s="0">
        <v>0.075</v>
      </c>
      <c r="F31" s="0">
        <v>0.320833333333333</v>
      </c>
      <c r="G31" s="0">
        <v>0.866666666666667</v>
      </c>
      <c r="H31" s="0">
        <v>0.801107471346089</v>
      </c>
    </row>
    <row r="32">
      <c r="A32" s="0">
        <v>0.116617219019459</v>
      </c>
      <c r="B32" s="0">
        <v>0.38961038961039</v>
      </c>
      <c r="C32" s="0">
        <v>-0.241666666666667</v>
      </c>
      <c r="D32" s="0">
        <v>-0.0958333333333333</v>
      </c>
      <c r="E32" s="0">
        <v>0.145833333333333</v>
      </c>
      <c r="F32" s="0">
        <v>0.320833333333333</v>
      </c>
      <c r="G32" s="0">
        <v>0.866666666666667</v>
      </c>
      <c r="H32" s="0">
        <v>0.672002095615461</v>
      </c>
    </row>
    <row r="33">
      <c r="A33" s="0">
        <v>0.116617219019459</v>
      </c>
      <c r="B33" s="0">
        <v>0.38961038961039</v>
      </c>
      <c r="C33" s="0">
        <v>-0.204166666666667</v>
      </c>
      <c r="D33" s="0">
        <v>-0.0583333333333333</v>
      </c>
      <c r="E33" s="0">
        <v>0.145833333333333</v>
      </c>
      <c r="F33" s="0">
        <v>0.320833333333333</v>
      </c>
      <c r="G33" s="0">
        <v>0.866666666666667</v>
      </c>
      <c r="H33" s="0">
        <v>0.802997722141214</v>
      </c>
    </row>
    <row r="34">
      <c r="A34" s="0">
        <v>0.449391466091054</v>
      </c>
      <c r="B34" s="0">
        <v>0.48780487804878</v>
      </c>
      <c r="C34" s="0">
        <v>-0.6</v>
      </c>
      <c r="D34" s="0">
        <v>-0.541666666666667</v>
      </c>
      <c r="E34" s="0">
        <v>0.0583333333333333</v>
      </c>
      <c r="F34" s="0">
        <v>0.5125</v>
      </c>
      <c r="G34" s="0">
        <v>1.83333333333333</v>
      </c>
      <c r="H34" s="0">
        <v>0.852769874738052</v>
      </c>
    </row>
    <row r="35">
      <c r="A35" s="0">
        <v>0.449391466091054</v>
      </c>
      <c r="B35" s="0">
        <v>0.48780487804878</v>
      </c>
      <c r="C35" s="0">
        <v>-0.6</v>
      </c>
      <c r="D35" s="0">
        <v>-0.333333333333333</v>
      </c>
      <c r="E35" s="0">
        <v>0.266666666666667</v>
      </c>
      <c r="F35" s="0">
        <v>0.5125</v>
      </c>
      <c r="G35" s="0">
        <v>1.83333333333333</v>
      </c>
      <c r="H35" s="0">
        <v>0.701349171780048</v>
      </c>
    </row>
    <row r="36">
      <c r="A36" s="0">
        <v>0.449391466091054</v>
      </c>
      <c r="B36" s="0">
        <v>0.48780487804878</v>
      </c>
      <c r="C36" s="0">
        <v>-0.391666666666667</v>
      </c>
      <c r="D36" s="0">
        <v>-0.0833333333333334</v>
      </c>
      <c r="E36" s="0">
        <v>0.308333333333333</v>
      </c>
      <c r="F36" s="0">
        <v>0.5125</v>
      </c>
      <c r="G36" s="0">
        <v>1.83333333333333</v>
      </c>
      <c r="H36" s="0">
        <v>0.409634745989158</v>
      </c>
    </row>
    <row r="37">
      <c r="A37" s="0">
        <v>0.445586185296255</v>
      </c>
      <c r="B37" s="0">
        <v>0.85</v>
      </c>
      <c r="C37" s="0">
        <v>-1.1</v>
      </c>
      <c r="D37" s="0">
        <v>-0.5</v>
      </c>
      <c r="E37" s="0">
        <v>0.6</v>
      </c>
      <c r="F37" s="0">
        <v>1</v>
      </c>
      <c r="G37" s="0">
        <v>0.0882352941176471</v>
      </c>
      <c r="H37" s="0">
        <v>0.867378105879455</v>
      </c>
    </row>
    <row r="38">
      <c r="A38" s="0">
        <v>0.445586185296255</v>
      </c>
      <c r="B38" s="0">
        <v>0.85</v>
      </c>
      <c r="C38" s="0">
        <v>-2.04</v>
      </c>
      <c r="D38" s="0">
        <v>-1.5</v>
      </c>
      <c r="E38" s="0">
        <v>0.54</v>
      </c>
      <c r="F38" s="0">
        <v>1</v>
      </c>
      <c r="G38" s="0">
        <v>0.0882352941176471</v>
      </c>
      <c r="H38" s="0">
        <v>0.957840510952416</v>
      </c>
    </row>
    <row r="39">
      <c r="A39" s="0">
        <v>0.445586185296255</v>
      </c>
      <c r="B39" s="0">
        <v>0.85</v>
      </c>
      <c r="C39" s="0">
        <v>-0.685</v>
      </c>
      <c r="D39" s="0">
        <v>-0.235</v>
      </c>
      <c r="E39" s="0">
        <v>0.45</v>
      </c>
      <c r="F39" s="0">
        <v>1</v>
      </c>
      <c r="G39" s="0">
        <v>0.0882352941176471</v>
      </c>
      <c r="H39" s="0">
        <v>0.803672988782254</v>
      </c>
    </row>
    <row r="40">
      <c r="A40" s="0">
        <v>0.445586185296255</v>
      </c>
      <c r="B40" s="0">
        <v>0.7</v>
      </c>
      <c r="C40" s="0">
        <v>-0.685</v>
      </c>
      <c r="D40" s="0">
        <v>-0.235</v>
      </c>
      <c r="E40" s="0">
        <v>0.45</v>
      </c>
      <c r="F40" s="0">
        <v>1</v>
      </c>
      <c r="G40" s="0">
        <v>0.214285714285714</v>
      </c>
      <c r="H40" s="0">
        <v>0.609599691306896</v>
      </c>
    </row>
    <row r="41">
      <c r="A41" s="0">
        <v>0.445586185296255</v>
      </c>
      <c r="B41" s="0">
        <v>0.7</v>
      </c>
      <c r="C41" s="0">
        <v>-0.95</v>
      </c>
      <c r="D41" s="0">
        <v>-0.5</v>
      </c>
      <c r="E41" s="0">
        <v>0.45</v>
      </c>
      <c r="F41" s="0">
        <v>1</v>
      </c>
      <c r="G41" s="0">
        <v>0.214285714285714</v>
      </c>
      <c r="H41" s="0">
        <v>0.748631873889885</v>
      </c>
    </row>
    <row r="42">
      <c r="A42" s="0">
        <v>0.445586185296255</v>
      </c>
      <c r="B42" s="0">
        <v>0.55</v>
      </c>
      <c r="C42" s="0">
        <v>-0.85</v>
      </c>
      <c r="D42" s="0">
        <v>-0.25</v>
      </c>
      <c r="E42" s="0">
        <v>0.6</v>
      </c>
      <c r="F42" s="0">
        <v>1</v>
      </c>
      <c r="G42" s="0">
        <v>0.409090909090909</v>
      </c>
      <c r="H42" s="0">
        <v>0.421991342105667</v>
      </c>
    </row>
    <row r="43">
      <c r="A43" s="0">
        <v>0.445586185296255</v>
      </c>
      <c r="B43" s="0">
        <v>0.55</v>
      </c>
      <c r="C43" s="0">
        <v>-1.1</v>
      </c>
      <c r="D43" s="0">
        <v>-0.5</v>
      </c>
      <c r="E43" s="0">
        <v>0.6</v>
      </c>
      <c r="F43" s="0">
        <v>1</v>
      </c>
      <c r="G43" s="0">
        <v>0.409090909090909</v>
      </c>
      <c r="H43" s="0">
        <v>0.704012094029992</v>
      </c>
    </row>
    <row r="44">
      <c r="A44" s="0">
        <v>0.445586185296255</v>
      </c>
      <c r="B44" s="0">
        <v>0.4</v>
      </c>
      <c r="C44" s="0">
        <v>-0.96</v>
      </c>
      <c r="D44" s="0">
        <v>-0.56</v>
      </c>
      <c r="E44" s="0">
        <v>0.4</v>
      </c>
      <c r="F44" s="0">
        <v>1</v>
      </c>
      <c r="G44" s="0">
        <v>0.75</v>
      </c>
      <c r="H44" s="0">
        <v>0.712717172688997</v>
      </c>
    </row>
    <row r="45">
      <c r="A45" s="0">
        <v>0.310780531424838</v>
      </c>
      <c r="B45" s="0">
        <v>0.331081081081081</v>
      </c>
      <c r="C45" s="0">
        <v>-0.75</v>
      </c>
      <c r="D45" s="0">
        <v>-0.25</v>
      </c>
      <c r="E45" s="0">
        <v>0.5</v>
      </c>
      <c r="F45" s="0">
        <v>1.48</v>
      </c>
      <c r="G45" s="0">
        <v>1.02040816326531</v>
      </c>
      <c r="H45" s="0">
        <v>0.588241379602905</v>
      </c>
    </row>
    <row r="46">
      <c r="A46" s="0">
        <v>0.310780531424838</v>
      </c>
      <c r="B46" s="0">
        <v>0.331081081081081</v>
      </c>
      <c r="C46" s="0">
        <v>-0.33</v>
      </c>
      <c r="D46" s="0">
        <v>-0.08</v>
      </c>
      <c r="E46" s="0">
        <v>0.25</v>
      </c>
      <c r="F46" s="0">
        <v>1.48</v>
      </c>
      <c r="G46" s="0">
        <v>1.02040816326531</v>
      </c>
      <c r="H46" s="0">
        <v>0.839212245736604</v>
      </c>
    </row>
    <row r="47">
      <c r="A47" s="0">
        <v>0.310780531424838</v>
      </c>
      <c r="B47" s="0">
        <v>0.331081081081081</v>
      </c>
      <c r="C47" s="0">
        <v>-0.5</v>
      </c>
      <c r="D47" s="0">
        <v>-0.25</v>
      </c>
      <c r="E47" s="0">
        <v>0.25</v>
      </c>
      <c r="F47" s="0">
        <v>1.48</v>
      </c>
      <c r="G47" s="0">
        <v>1.02040816326531</v>
      </c>
      <c r="H47" s="0">
        <v>0.530907025986878</v>
      </c>
    </row>
    <row r="48">
      <c r="A48" s="0">
        <v>0.310780531424838</v>
      </c>
      <c r="B48" s="0">
        <v>0.331081081081081</v>
      </c>
      <c r="C48" s="0">
        <v>-0.75</v>
      </c>
      <c r="D48" s="0">
        <v>-0.5</v>
      </c>
      <c r="E48" s="0">
        <v>0.25</v>
      </c>
      <c r="F48" s="0">
        <v>1.48</v>
      </c>
      <c r="G48" s="0">
        <v>1.02040816326531</v>
      </c>
      <c r="H48" s="0">
        <v>0.440516996831304</v>
      </c>
    </row>
    <row r="49">
      <c r="A49" s="0">
        <v>0.272454553661408</v>
      </c>
      <c r="B49" s="0">
        <v>0.5</v>
      </c>
      <c r="C49" s="0">
        <v>-1.27076411960133</v>
      </c>
      <c r="D49" s="0">
        <v>-0.606312292358804</v>
      </c>
      <c r="E49" s="0">
        <v>0.664451827242525</v>
      </c>
      <c r="F49" s="0">
        <v>1.99335548172757</v>
      </c>
      <c r="G49" s="0">
        <v>0.5</v>
      </c>
      <c r="H49" s="0">
        <v>0.244584453760698</v>
      </c>
    </row>
    <row r="50">
      <c r="A50" s="0">
        <v>0.272454553661408</v>
      </c>
      <c r="B50" s="0">
        <v>0.5</v>
      </c>
      <c r="C50" s="0">
        <v>-1.09615384615385</v>
      </c>
      <c r="D50" s="0">
        <v>-0.326923076923077</v>
      </c>
      <c r="E50" s="0">
        <v>0.769230769230769</v>
      </c>
      <c r="F50" s="0">
        <v>2.30769230769231</v>
      </c>
      <c r="G50" s="0">
        <v>0.5</v>
      </c>
      <c r="H50" s="0">
        <v>0.156289961131994</v>
      </c>
    </row>
    <row r="51">
      <c r="A51" s="0">
        <v>0.272454553661408</v>
      </c>
      <c r="B51" s="0">
        <v>0.5</v>
      </c>
      <c r="C51" s="0">
        <v>-0.912442396313364</v>
      </c>
      <c r="D51" s="0">
        <v>-0.175115207373272</v>
      </c>
      <c r="E51" s="0">
        <v>0.737327188940092</v>
      </c>
      <c r="F51" s="0">
        <v>2.21198156682028</v>
      </c>
      <c r="G51" s="0">
        <v>0.5</v>
      </c>
      <c r="H51" s="0">
        <v>0.30643109661881</v>
      </c>
    </row>
    <row r="52">
      <c r="A52" s="0">
        <v>0.260221550531588</v>
      </c>
      <c r="B52" s="0">
        <v>0.526315789473684</v>
      </c>
      <c r="C52" s="0">
        <v>-0.7010257242262</v>
      </c>
      <c r="D52" s="0">
        <v>-0.458601481801958</v>
      </c>
      <c r="E52" s="0">
        <v>0.242424242424242</v>
      </c>
      <c r="F52" s="0">
        <v>0.575757575757576</v>
      </c>
      <c r="G52" s="0">
        <v>0.4</v>
      </c>
      <c r="H52" s="0">
        <v>0.743319292494219</v>
      </c>
    </row>
    <row r="53">
      <c r="A53" s="0">
        <v>0.260221550531588</v>
      </c>
      <c r="B53" s="0">
        <v>0.526315789473684</v>
      </c>
      <c r="C53" s="0">
        <v>-0.727272727272727</v>
      </c>
      <c r="D53" s="0">
        <v>-0.637066681088097</v>
      </c>
      <c r="E53" s="0">
        <v>0.0902060461846303</v>
      </c>
      <c r="F53" s="0">
        <v>0.575757575757576</v>
      </c>
      <c r="G53" s="0">
        <v>0.4</v>
      </c>
      <c r="H53" s="0">
        <v>0.939175370229639</v>
      </c>
    </row>
    <row r="54">
      <c r="A54" s="0">
        <v>0.352657710763553</v>
      </c>
      <c r="B54" s="0">
        <v>0.25</v>
      </c>
      <c r="C54" s="0">
        <v>-0.12</v>
      </c>
      <c r="D54" s="0">
        <v>-0.0509478672985782</v>
      </c>
      <c r="E54" s="0">
        <v>0.0690521327014218</v>
      </c>
      <c r="F54" s="0">
        <v>0.2</v>
      </c>
      <c r="G54" s="0">
        <v>0</v>
      </c>
      <c r="H54" s="0">
        <v>0.804007821758557</v>
      </c>
    </row>
    <row r="55">
      <c r="A55" s="0">
        <v>0.248668898615326</v>
      </c>
      <c r="B55" s="0">
        <v>0.32</v>
      </c>
      <c r="C55" s="0">
        <v>-1.152</v>
      </c>
      <c r="D55" s="0">
        <v>-1.01</v>
      </c>
      <c r="E55" s="0">
        <v>0.142</v>
      </c>
      <c r="F55" s="0">
        <v>1.5</v>
      </c>
      <c r="G55" s="0">
        <v>1.0625</v>
      </c>
      <c r="H55" s="0">
        <v>0.996292888795739</v>
      </c>
    </row>
    <row r="56">
      <c r="A56" s="0">
        <v>0.248668898615326</v>
      </c>
      <c r="B56" s="0">
        <v>0.32</v>
      </c>
      <c r="C56" s="0">
        <v>-1.02</v>
      </c>
      <c r="D56" s="0">
        <v>-0.52</v>
      </c>
      <c r="E56" s="0">
        <v>0.5</v>
      </c>
      <c r="F56" s="0">
        <v>1.5</v>
      </c>
      <c r="G56" s="0">
        <v>1.0625</v>
      </c>
      <c r="H56" s="0">
        <v>0.868723497561084</v>
      </c>
    </row>
    <row r="57">
      <c r="A57" s="0">
        <v>0.248668898615326</v>
      </c>
      <c r="B57" s="0">
        <v>0.32</v>
      </c>
      <c r="C57" s="0">
        <v>-0.75</v>
      </c>
      <c r="D57" s="0">
        <v>-0.25</v>
      </c>
      <c r="E57" s="0">
        <v>0.5</v>
      </c>
      <c r="F57" s="0">
        <v>1.5</v>
      </c>
      <c r="G57" s="0">
        <v>1.0625</v>
      </c>
      <c r="H57" s="0">
        <v>1.12931825257769</v>
      </c>
    </row>
    <row r="58">
      <c r="A58" s="0">
        <v>0.248668898615326</v>
      </c>
      <c r="B58" s="0">
        <v>0.32</v>
      </c>
      <c r="C58" s="0">
        <v>-0.64</v>
      </c>
      <c r="D58" s="0">
        <v>-0.14</v>
      </c>
      <c r="E58" s="0">
        <v>0.5</v>
      </c>
      <c r="F58" s="0">
        <v>1.5</v>
      </c>
      <c r="G58" s="0">
        <v>1.0625</v>
      </c>
      <c r="H58" s="0">
        <v>1.03698276860398</v>
      </c>
    </row>
    <row r="59">
      <c r="A59" s="0">
        <v>0.368816399721904</v>
      </c>
      <c r="B59" s="0">
        <v>0.25</v>
      </c>
      <c r="C59" s="0">
        <v>-0.288</v>
      </c>
      <c r="D59" s="0">
        <v>-0.24</v>
      </c>
      <c r="E59" s="0">
        <v>0.048</v>
      </c>
      <c r="F59" s="0">
        <v>0.48</v>
      </c>
      <c r="G59" s="0">
        <v>0.866666666666667</v>
      </c>
      <c r="H59" s="0">
        <v>0.9697478840325</v>
      </c>
    </row>
    <row r="60">
      <c r="A60" s="0">
        <v>0.6851488</v>
      </c>
      <c r="B60" s="0">
        <v>0.6</v>
      </c>
      <c r="C60" s="0">
        <v>-0.288</v>
      </c>
      <c r="D60" s="0">
        <v>-0.24</v>
      </c>
      <c r="E60" s="0">
        <v>0.048</v>
      </c>
      <c r="F60" s="0">
        <v>0.2</v>
      </c>
      <c r="G60" s="0">
        <v>0.333333333333333</v>
      </c>
      <c r="H60" s="0">
        <v>0.996452507472526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F60"/>
  <sheetViews>
    <sheetView workbookViewId="0"/>
  </sheetViews>
  <sheetFormatPr defaultRowHeight="15"/>
  <sheetData>
    <row r="1">
      <c r="A1" s="0">
        <f>'Dataset'!A1</f>
      </c>
      <c r="B1" s="0">
        <f>'Dataset'!B1</f>
      </c>
      <c r="C1" s="0">
        <f>'Dataset'!C1</f>
      </c>
      <c r="D1" s="0">
        <f>'Dataset'!D1</f>
      </c>
      <c r="E1" s="0">
        <f>'Dataset'!E1</f>
      </c>
      <c r="F1" s="0">
        <f>'Dataset'!F1</f>
      </c>
    </row>
    <row r="2">
      <c r="A2" s="0">
        <f>'Dataset'!A2</f>
      </c>
      <c r="B2" s="0">
        <f>'Dataset'!B2</f>
      </c>
      <c r="C2" s="0">
        <f>'Dataset'!C2</f>
      </c>
      <c r="D2" s="0">
        <f>'Dataset'!D2</f>
      </c>
      <c r="E2" s="0">
        <f>'Dataset'!E2</f>
      </c>
      <c r="F2" s="0">
        <f>'Dataset'!F2</f>
      </c>
    </row>
    <row r="3">
      <c r="A3" s="0">
        <f>'Dataset'!A3</f>
      </c>
      <c r="B3" s="0">
        <f>'Dataset'!B3</f>
      </c>
      <c r="C3" s="0">
        <f>'Dataset'!C3</f>
      </c>
      <c r="D3" s="0">
        <f>'Dataset'!D3</f>
      </c>
      <c r="E3" s="0">
        <f>'Dataset'!E3</f>
      </c>
      <c r="F3" s="0">
        <f>'Dataset'!F3</f>
      </c>
    </row>
    <row r="4">
      <c r="A4" s="0">
        <f>'Dataset'!A4</f>
      </c>
      <c r="B4" s="0">
        <f>'Dataset'!B4</f>
      </c>
      <c r="C4" s="0">
        <f>'Dataset'!C4</f>
      </c>
      <c r="D4" s="0">
        <f>'Dataset'!D4</f>
      </c>
      <c r="E4" s="0">
        <f>'Dataset'!E4</f>
      </c>
      <c r="F4" s="0">
        <f>'Dataset'!F4</f>
      </c>
    </row>
    <row r="5">
      <c r="A5" s="0">
        <f>'Dataset'!A5</f>
      </c>
      <c r="B5" s="0">
        <f>'Dataset'!B5</f>
      </c>
      <c r="C5" s="0">
        <f>'Dataset'!C5</f>
      </c>
      <c r="D5" s="0">
        <f>'Dataset'!D5</f>
      </c>
      <c r="E5" s="0">
        <f>'Dataset'!E5</f>
      </c>
      <c r="F5" s="0">
        <f>'Dataset'!F5</f>
      </c>
    </row>
    <row r="6">
      <c r="A6" s="0">
        <f>'Dataset'!A6</f>
      </c>
      <c r="B6" s="0">
        <f>'Dataset'!B6</f>
      </c>
      <c r="C6" s="0">
        <f>'Dataset'!C6</f>
      </c>
      <c r="D6" s="0">
        <f>'Dataset'!D6</f>
      </c>
      <c r="E6" s="0">
        <f>'Dataset'!E6</f>
      </c>
      <c r="F6" s="0">
        <f>'Dataset'!F6</f>
      </c>
    </row>
    <row r="7">
      <c r="A7" s="0">
        <f>'Dataset'!A7</f>
      </c>
      <c r="B7" s="0">
        <f>'Dataset'!B7</f>
      </c>
      <c r="C7" s="0">
        <f>'Dataset'!C7</f>
      </c>
      <c r="D7" s="0">
        <f>'Dataset'!D7</f>
      </c>
      <c r="E7" s="0">
        <f>'Dataset'!E7</f>
      </c>
      <c r="F7" s="0">
        <f>'Dataset'!F7</f>
      </c>
    </row>
    <row r="8">
      <c r="A8" s="0">
        <f>'Dataset'!A8</f>
      </c>
      <c r="B8" s="0">
        <f>'Dataset'!B8</f>
      </c>
      <c r="C8" s="0">
        <f>'Dataset'!C8</f>
      </c>
      <c r="D8" s="0">
        <f>'Dataset'!D8</f>
      </c>
      <c r="E8" s="0">
        <f>'Dataset'!E8</f>
      </c>
      <c r="F8" s="0">
        <f>'Dataset'!F8</f>
      </c>
    </row>
    <row r="9">
      <c r="A9" s="0">
        <f>'Dataset'!A9</f>
      </c>
      <c r="B9" s="0">
        <f>'Dataset'!B9</f>
      </c>
      <c r="C9" s="0">
        <f>'Dataset'!C9</f>
      </c>
      <c r="D9" s="0">
        <f>'Dataset'!D9</f>
      </c>
      <c r="E9" s="0">
        <f>'Dataset'!E9</f>
      </c>
      <c r="F9" s="0">
        <f>'Dataset'!F9</f>
      </c>
    </row>
    <row r="10">
      <c r="A10" s="0">
        <f>'Dataset'!A10</f>
      </c>
      <c r="B10" s="0">
        <f>'Dataset'!B10</f>
      </c>
      <c r="C10" s="0">
        <f>'Dataset'!C10</f>
      </c>
      <c r="D10" s="0">
        <f>'Dataset'!D10</f>
      </c>
      <c r="E10" s="0">
        <f>'Dataset'!E10</f>
      </c>
      <c r="F10" s="0">
        <f>'Dataset'!F10</f>
      </c>
    </row>
    <row r="11">
      <c r="A11" s="0">
        <f>'Dataset'!A11</f>
      </c>
      <c r="B11" s="0">
        <f>'Dataset'!B11</f>
      </c>
      <c r="C11" s="0">
        <f>'Dataset'!C11</f>
      </c>
      <c r="D11" s="0">
        <f>'Dataset'!D11</f>
      </c>
      <c r="E11" s="0">
        <f>'Dataset'!E11</f>
      </c>
      <c r="F11" s="0">
        <f>'Dataset'!F11</f>
      </c>
    </row>
    <row r="12">
      <c r="A12" s="0">
        <f>'Dataset'!A12</f>
      </c>
      <c r="B12" s="0">
        <f>'Dataset'!B12</f>
      </c>
      <c r="C12" s="0">
        <f>'Dataset'!C12</f>
      </c>
      <c r="D12" s="0">
        <f>'Dataset'!D12</f>
      </c>
      <c r="E12" s="0">
        <f>'Dataset'!E12</f>
      </c>
      <c r="F12" s="0">
        <f>'Dataset'!F12</f>
      </c>
    </row>
    <row r="13">
      <c r="A13" s="0">
        <f>'Dataset'!A13</f>
      </c>
      <c r="B13" s="0">
        <f>'Dataset'!B13</f>
      </c>
      <c r="C13" s="0">
        <f>'Dataset'!C13</f>
      </c>
      <c r="D13" s="0">
        <f>'Dataset'!D13</f>
      </c>
      <c r="E13" s="0">
        <f>'Dataset'!E13</f>
      </c>
      <c r="F13" s="0">
        <f>'Dataset'!F13</f>
      </c>
    </row>
    <row r="14">
      <c r="A14" s="0">
        <f>'Dataset'!A14</f>
      </c>
      <c r="B14" s="0">
        <f>'Dataset'!B14</f>
      </c>
      <c r="C14" s="0">
        <f>'Dataset'!C14</f>
      </c>
      <c r="D14" s="0">
        <f>'Dataset'!D14</f>
      </c>
      <c r="E14" s="0">
        <f>'Dataset'!E14</f>
      </c>
      <c r="F14" s="0">
        <f>'Dataset'!F14</f>
      </c>
    </row>
    <row r="15">
      <c r="A15" s="0">
        <f>'Dataset'!A15</f>
      </c>
      <c r="B15" s="0">
        <f>'Dataset'!B15</f>
      </c>
      <c r="C15" s="0">
        <f>'Dataset'!C15</f>
      </c>
      <c r="D15" s="0">
        <f>'Dataset'!D15</f>
      </c>
      <c r="E15" s="0">
        <f>'Dataset'!E15</f>
      </c>
      <c r="F15" s="0">
        <f>'Dataset'!F15</f>
      </c>
    </row>
    <row r="16">
      <c r="A16" s="0">
        <f>'Dataset'!A16</f>
      </c>
      <c r="B16" s="0">
        <f>'Dataset'!B16</f>
      </c>
      <c r="C16" s="0">
        <f>'Dataset'!C16</f>
      </c>
      <c r="D16" s="0">
        <f>'Dataset'!D16</f>
      </c>
      <c r="E16" s="0">
        <f>'Dataset'!E16</f>
      </c>
      <c r="F16" s="0">
        <f>'Dataset'!F16</f>
      </c>
    </row>
    <row r="17">
      <c r="A17" s="0">
        <f>'Dataset'!A17</f>
      </c>
      <c r="B17" s="0">
        <f>'Dataset'!B17</f>
      </c>
      <c r="C17" s="0">
        <f>'Dataset'!C17</f>
      </c>
      <c r="D17" s="0">
        <f>'Dataset'!D17</f>
      </c>
      <c r="E17" s="0">
        <f>'Dataset'!E17</f>
      </c>
      <c r="F17" s="0">
        <f>'Dataset'!F17</f>
      </c>
    </row>
    <row r="18">
      <c r="A18" s="0">
        <f>'Dataset'!A18</f>
      </c>
      <c r="B18" s="0">
        <f>'Dataset'!B18</f>
      </c>
      <c r="C18" s="0">
        <f>'Dataset'!C18</f>
      </c>
      <c r="D18" s="0">
        <f>'Dataset'!D18</f>
      </c>
      <c r="E18" s="0">
        <f>'Dataset'!E18</f>
      </c>
      <c r="F18" s="0">
        <f>'Dataset'!F18</f>
      </c>
    </row>
    <row r="19">
      <c r="A19" s="0">
        <f>'Dataset'!A19</f>
      </c>
      <c r="B19" s="0">
        <f>'Dataset'!B19</f>
      </c>
      <c r="C19" s="0">
        <f>'Dataset'!C19</f>
      </c>
      <c r="D19" s="0">
        <f>'Dataset'!D19</f>
      </c>
      <c r="E19" s="0">
        <f>'Dataset'!E19</f>
      </c>
      <c r="F19" s="0">
        <f>'Dataset'!F19</f>
      </c>
    </row>
    <row r="20">
      <c r="A20" s="0">
        <f>'Dataset'!A20</f>
      </c>
      <c r="B20" s="0">
        <f>'Dataset'!B20</f>
      </c>
      <c r="C20" s="0">
        <f>'Dataset'!C20</f>
      </c>
      <c r="D20" s="0">
        <f>'Dataset'!D20</f>
      </c>
      <c r="E20" s="0">
        <f>'Dataset'!E20</f>
      </c>
      <c r="F20" s="0">
        <f>'Dataset'!F20</f>
      </c>
    </row>
    <row r="21">
      <c r="A21" s="0">
        <f>'Dataset'!A21</f>
      </c>
      <c r="B21" s="0">
        <f>'Dataset'!B21</f>
      </c>
      <c r="C21" s="0">
        <f>'Dataset'!C21</f>
      </c>
      <c r="D21" s="0">
        <f>'Dataset'!D21</f>
      </c>
      <c r="E21" s="0">
        <f>'Dataset'!E21</f>
      </c>
      <c r="F21" s="0">
        <f>'Dataset'!F21</f>
      </c>
    </row>
    <row r="22">
      <c r="A22" s="0">
        <f>'Dataset'!A22</f>
      </c>
      <c r="B22" s="0">
        <f>'Dataset'!B22</f>
      </c>
      <c r="C22" s="0">
        <f>'Dataset'!C22</f>
      </c>
      <c r="D22" s="0">
        <f>'Dataset'!D22</f>
      </c>
      <c r="E22" s="0">
        <f>'Dataset'!E22</f>
      </c>
      <c r="F22" s="0">
        <f>'Dataset'!F22</f>
      </c>
    </row>
    <row r="23">
      <c r="A23" s="0">
        <f>'Dataset'!A23</f>
      </c>
      <c r="B23" s="0">
        <f>'Dataset'!B23</f>
      </c>
      <c r="C23" s="0">
        <f>'Dataset'!C23</f>
      </c>
      <c r="D23" s="0">
        <f>'Dataset'!D23</f>
      </c>
      <c r="E23" s="0">
        <f>'Dataset'!E23</f>
      </c>
      <c r="F23" s="0">
        <f>'Dataset'!F23</f>
      </c>
    </row>
    <row r="24">
      <c r="A24" s="0">
        <f>'Dataset'!A24</f>
      </c>
      <c r="B24" s="0">
        <f>'Dataset'!B24</f>
      </c>
      <c r="C24" s="0">
        <f>'Dataset'!C24</f>
      </c>
      <c r="D24" s="0">
        <f>'Dataset'!D24</f>
      </c>
      <c r="E24" s="0">
        <f>'Dataset'!E24</f>
      </c>
      <c r="F24" s="0">
        <f>'Dataset'!F24</f>
      </c>
    </row>
    <row r="25">
      <c r="A25" s="0">
        <f>'Dataset'!A25</f>
      </c>
      <c r="B25" s="0">
        <f>'Dataset'!B25</f>
      </c>
      <c r="C25" s="0">
        <f>'Dataset'!C25</f>
      </c>
      <c r="D25" s="0">
        <f>'Dataset'!D25</f>
      </c>
      <c r="E25" s="0">
        <f>'Dataset'!E25</f>
      </c>
      <c r="F25" s="0">
        <f>'Dataset'!F25</f>
      </c>
    </row>
    <row r="26">
      <c r="A26" s="0">
        <f>'Dataset'!A26</f>
      </c>
      <c r="B26" s="0">
        <f>'Dataset'!B26</f>
      </c>
      <c r="C26" s="0">
        <f>'Dataset'!C26</f>
      </c>
      <c r="D26" s="0">
        <f>'Dataset'!D26</f>
      </c>
      <c r="E26" s="0">
        <f>'Dataset'!E26</f>
      </c>
      <c r="F26" s="0">
        <f>'Dataset'!F26</f>
      </c>
    </row>
    <row r="27">
      <c r="A27" s="0">
        <f>'Dataset'!A27</f>
      </c>
      <c r="B27" s="0">
        <f>'Dataset'!B27</f>
      </c>
      <c r="C27" s="0">
        <f>'Dataset'!C27</f>
      </c>
      <c r="D27" s="0">
        <f>'Dataset'!D27</f>
      </c>
      <c r="E27" s="0">
        <f>'Dataset'!E27</f>
      </c>
      <c r="F27" s="0">
        <f>'Dataset'!F27</f>
      </c>
    </row>
    <row r="28">
      <c r="A28" s="0">
        <f>'Dataset'!A28</f>
      </c>
      <c r="B28" s="0">
        <f>'Dataset'!B28</f>
      </c>
      <c r="C28" s="0">
        <f>'Dataset'!C28</f>
      </c>
      <c r="D28" s="0">
        <f>'Dataset'!D28</f>
      </c>
      <c r="E28" s="0">
        <f>'Dataset'!E28</f>
      </c>
      <c r="F28" s="0">
        <f>'Dataset'!F28</f>
      </c>
    </row>
    <row r="29">
      <c r="A29" s="0">
        <f>'Dataset'!A29</f>
      </c>
      <c r="B29" s="0">
        <f>'Dataset'!B29</f>
      </c>
      <c r="C29" s="0">
        <f>'Dataset'!C29</f>
      </c>
      <c r="D29" s="0">
        <f>'Dataset'!D29</f>
      </c>
      <c r="E29" s="0">
        <f>'Dataset'!E29</f>
      </c>
      <c r="F29" s="0">
        <f>'Dataset'!F29</f>
      </c>
    </row>
    <row r="30">
      <c r="A30" s="0">
        <f>'Dataset'!A30</f>
      </c>
      <c r="B30" s="0">
        <f>'Dataset'!B30</f>
      </c>
      <c r="C30" s="0">
        <f>'Dataset'!C30</f>
      </c>
      <c r="D30" s="0">
        <f>'Dataset'!D30</f>
      </c>
      <c r="E30" s="0">
        <f>'Dataset'!E30</f>
      </c>
      <c r="F30" s="0">
        <f>'Dataset'!F30</f>
      </c>
    </row>
    <row r="31">
      <c r="A31" s="0">
        <f>'Dataset'!A31</f>
      </c>
      <c r="B31" s="0">
        <f>'Dataset'!B31</f>
      </c>
      <c r="C31" s="0">
        <f>'Dataset'!C31</f>
      </c>
      <c r="D31" s="0">
        <f>'Dataset'!D31</f>
      </c>
      <c r="E31" s="0">
        <f>'Dataset'!E31</f>
      </c>
      <c r="F31" s="0">
        <f>'Dataset'!F31</f>
      </c>
    </row>
    <row r="32">
      <c r="A32" s="0">
        <f>'Dataset'!A32</f>
      </c>
      <c r="B32" s="0">
        <f>'Dataset'!B32</f>
      </c>
      <c r="C32" s="0">
        <f>'Dataset'!C32</f>
      </c>
      <c r="D32" s="0">
        <f>'Dataset'!D32</f>
      </c>
      <c r="E32" s="0">
        <f>'Dataset'!E32</f>
      </c>
      <c r="F32" s="0">
        <f>'Dataset'!F32</f>
      </c>
    </row>
    <row r="33">
      <c r="A33" s="0">
        <f>'Dataset'!A33</f>
      </c>
      <c r="B33" s="0">
        <f>'Dataset'!B33</f>
      </c>
      <c r="C33" s="0">
        <f>'Dataset'!C33</f>
      </c>
      <c r="D33" s="0">
        <f>'Dataset'!D33</f>
      </c>
      <c r="E33" s="0">
        <f>'Dataset'!E33</f>
      </c>
      <c r="F33" s="0">
        <f>'Dataset'!F33</f>
      </c>
    </row>
    <row r="34">
      <c r="A34" s="0">
        <f>'Dataset'!A34</f>
      </c>
      <c r="B34" s="0">
        <f>'Dataset'!B34</f>
      </c>
      <c r="C34" s="0">
        <f>'Dataset'!C34</f>
      </c>
      <c r="D34" s="0">
        <f>'Dataset'!D34</f>
      </c>
      <c r="E34" s="0">
        <f>'Dataset'!E34</f>
      </c>
      <c r="F34" s="0">
        <f>'Dataset'!F34</f>
      </c>
    </row>
    <row r="35">
      <c r="A35" s="0">
        <f>'Dataset'!A35</f>
      </c>
      <c r="B35" s="0">
        <f>'Dataset'!B35</f>
      </c>
      <c r="C35" s="0">
        <f>'Dataset'!C35</f>
      </c>
      <c r="D35" s="0">
        <f>'Dataset'!D35</f>
      </c>
      <c r="E35" s="0">
        <f>'Dataset'!E35</f>
      </c>
      <c r="F35" s="0">
        <f>'Dataset'!F35</f>
      </c>
    </row>
    <row r="36">
      <c r="A36" s="0">
        <f>'Dataset'!A36</f>
      </c>
      <c r="B36" s="0">
        <f>'Dataset'!B36</f>
      </c>
      <c r="C36" s="0">
        <f>'Dataset'!C36</f>
      </c>
      <c r="D36" s="0">
        <f>'Dataset'!D36</f>
      </c>
      <c r="E36" s="0">
        <f>'Dataset'!E36</f>
      </c>
      <c r="F36" s="0">
        <f>'Dataset'!F36</f>
      </c>
    </row>
    <row r="37">
      <c r="A37" s="0">
        <f>'Dataset'!A37</f>
      </c>
      <c r="B37" s="0">
        <f>'Dataset'!B37</f>
      </c>
      <c r="C37" s="0">
        <f>'Dataset'!C37</f>
      </c>
      <c r="D37" s="0">
        <f>'Dataset'!D37</f>
      </c>
      <c r="E37" s="0">
        <f>'Dataset'!E37</f>
      </c>
      <c r="F37" s="0">
        <f>'Dataset'!F37</f>
      </c>
    </row>
    <row r="38">
      <c r="A38" s="0">
        <f>'Dataset'!A38</f>
      </c>
      <c r="B38" s="0">
        <f>'Dataset'!B38</f>
      </c>
      <c r="C38" s="0">
        <f>'Dataset'!C38</f>
      </c>
      <c r="D38" s="0">
        <f>'Dataset'!D38</f>
      </c>
      <c r="E38" s="0">
        <f>'Dataset'!E38</f>
      </c>
      <c r="F38" s="0">
        <f>'Dataset'!F38</f>
      </c>
    </row>
    <row r="39">
      <c r="A39" s="0">
        <f>'Dataset'!A39</f>
      </c>
      <c r="B39" s="0">
        <f>'Dataset'!B39</f>
      </c>
      <c r="C39" s="0">
        <f>'Dataset'!C39</f>
      </c>
      <c r="D39" s="0">
        <f>'Dataset'!D39</f>
      </c>
      <c r="E39" s="0">
        <f>'Dataset'!E39</f>
      </c>
      <c r="F39" s="0">
        <f>'Dataset'!F39</f>
      </c>
    </row>
    <row r="40">
      <c r="A40" s="0">
        <f>'Dataset'!A40</f>
      </c>
      <c r="B40" s="0">
        <f>'Dataset'!B40</f>
      </c>
      <c r="C40" s="0">
        <f>'Dataset'!C40</f>
      </c>
      <c r="D40" s="0">
        <f>'Dataset'!D40</f>
      </c>
      <c r="E40" s="0">
        <f>'Dataset'!E40</f>
      </c>
      <c r="F40" s="0">
        <f>'Dataset'!F40</f>
      </c>
    </row>
    <row r="41">
      <c r="A41" s="0">
        <f>'Dataset'!A41</f>
      </c>
      <c r="B41" s="0">
        <f>'Dataset'!B41</f>
      </c>
      <c r="C41" s="0">
        <f>'Dataset'!C41</f>
      </c>
      <c r="D41" s="0">
        <f>'Dataset'!D41</f>
      </c>
      <c r="E41" s="0">
        <f>'Dataset'!E41</f>
      </c>
      <c r="F41" s="0">
        <f>'Dataset'!F41</f>
      </c>
    </row>
    <row r="42">
      <c r="A42" s="0">
        <f>'Dataset'!A42</f>
      </c>
      <c r="B42" s="0">
        <f>'Dataset'!B42</f>
      </c>
      <c r="C42" s="0">
        <f>'Dataset'!C42</f>
      </c>
      <c r="D42" s="0">
        <f>'Dataset'!D42</f>
      </c>
      <c r="E42" s="0">
        <f>'Dataset'!E42</f>
      </c>
      <c r="F42" s="0">
        <f>'Dataset'!F42</f>
      </c>
    </row>
    <row r="43">
      <c r="A43" s="0">
        <f>'Dataset'!A43</f>
      </c>
      <c r="B43" s="0">
        <f>'Dataset'!B43</f>
      </c>
      <c r="C43" s="0">
        <f>'Dataset'!C43</f>
      </c>
      <c r="D43" s="0">
        <f>'Dataset'!D43</f>
      </c>
      <c r="E43" s="0">
        <f>'Dataset'!E43</f>
      </c>
      <c r="F43" s="0">
        <f>'Dataset'!F43</f>
      </c>
    </row>
    <row r="44">
      <c r="A44" s="0">
        <f>'Dataset'!A44</f>
      </c>
      <c r="B44" s="0">
        <f>'Dataset'!B44</f>
      </c>
      <c r="C44" s="0">
        <f>'Dataset'!C44</f>
      </c>
      <c r="D44" s="0">
        <f>'Dataset'!D44</f>
      </c>
      <c r="E44" s="0">
        <f>'Dataset'!E44</f>
      </c>
      <c r="F44" s="0">
        <f>'Dataset'!F44</f>
      </c>
    </row>
    <row r="45">
      <c r="A45" s="0">
        <f>'Dataset'!A45</f>
      </c>
      <c r="B45" s="0">
        <f>'Dataset'!B45</f>
      </c>
      <c r="C45" s="0">
        <f>'Dataset'!C45</f>
      </c>
      <c r="D45" s="0">
        <f>'Dataset'!D45</f>
      </c>
      <c r="E45" s="0">
        <f>'Dataset'!E45</f>
      </c>
      <c r="F45" s="0">
        <f>'Dataset'!F45</f>
      </c>
    </row>
    <row r="46">
      <c r="A46" s="0">
        <f>'Dataset'!A46</f>
      </c>
      <c r="B46" s="0">
        <f>'Dataset'!B46</f>
      </c>
      <c r="C46" s="0">
        <f>'Dataset'!C46</f>
      </c>
      <c r="D46" s="0">
        <f>'Dataset'!D46</f>
      </c>
      <c r="E46" s="0">
        <f>'Dataset'!E46</f>
      </c>
      <c r="F46" s="0">
        <f>'Dataset'!F46</f>
      </c>
    </row>
    <row r="47">
      <c r="A47" s="0">
        <f>'Dataset'!A47</f>
      </c>
      <c r="B47" s="0">
        <f>'Dataset'!B47</f>
      </c>
      <c r="C47" s="0">
        <f>'Dataset'!C47</f>
      </c>
      <c r="D47" s="0">
        <f>'Dataset'!D47</f>
      </c>
      <c r="E47" s="0">
        <f>'Dataset'!E47</f>
      </c>
      <c r="F47" s="0">
        <f>'Dataset'!F47</f>
      </c>
    </row>
    <row r="48">
      <c r="A48" s="0">
        <f>'Dataset'!A48</f>
      </c>
      <c r="B48" s="0">
        <f>'Dataset'!B48</f>
      </c>
      <c r="C48" s="0">
        <f>'Dataset'!C48</f>
      </c>
      <c r="D48" s="0">
        <f>'Dataset'!D48</f>
      </c>
      <c r="E48" s="0">
        <f>'Dataset'!E48</f>
      </c>
      <c r="F48" s="0">
        <f>'Dataset'!F48</f>
      </c>
    </row>
    <row r="49">
      <c r="A49" s="0">
        <f>'Dataset'!A49</f>
      </c>
      <c r="B49" s="0">
        <f>'Dataset'!B49</f>
      </c>
      <c r="C49" s="0">
        <f>'Dataset'!C49</f>
      </c>
      <c r="D49" s="0">
        <f>'Dataset'!D49</f>
      </c>
      <c r="E49" s="0">
        <f>'Dataset'!E49</f>
      </c>
      <c r="F49" s="0">
        <f>'Dataset'!F49</f>
      </c>
    </row>
    <row r="50">
      <c r="A50" s="0">
        <f>'Dataset'!A50</f>
      </c>
      <c r="B50" s="0">
        <f>'Dataset'!B50</f>
      </c>
      <c r="C50" s="0">
        <f>'Dataset'!C50</f>
      </c>
      <c r="D50" s="0">
        <f>'Dataset'!D50</f>
      </c>
      <c r="E50" s="0">
        <f>'Dataset'!E50</f>
      </c>
      <c r="F50" s="0">
        <f>'Dataset'!F50</f>
      </c>
    </row>
    <row r="51">
      <c r="A51" s="0">
        <f>'Dataset'!A51</f>
      </c>
      <c r="B51" s="0">
        <f>'Dataset'!B51</f>
      </c>
      <c r="C51" s="0">
        <f>'Dataset'!C51</f>
      </c>
      <c r="D51" s="0">
        <f>'Dataset'!D51</f>
      </c>
      <c r="E51" s="0">
        <f>'Dataset'!E51</f>
      </c>
      <c r="F51" s="0">
        <f>'Dataset'!F51</f>
      </c>
    </row>
    <row r="52">
      <c r="A52" s="0">
        <f>'Dataset'!A52</f>
      </c>
      <c r="B52" s="0">
        <f>'Dataset'!B52</f>
      </c>
      <c r="C52" s="0">
        <f>'Dataset'!C52</f>
      </c>
      <c r="D52" s="0">
        <f>'Dataset'!D52</f>
      </c>
      <c r="E52" s="0">
        <f>'Dataset'!E52</f>
      </c>
      <c r="F52" s="0">
        <f>'Dataset'!F52</f>
      </c>
    </row>
    <row r="53">
      <c r="A53" s="0">
        <f>'Dataset'!A53</f>
      </c>
      <c r="B53" s="0">
        <f>'Dataset'!B53</f>
      </c>
      <c r="C53" s="0">
        <f>'Dataset'!C53</f>
      </c>
      <c r="D53" s="0">
        <f>'Dataset'!D53</f>
      </c>
      <c r="E53" s="0">
        <f>'Dataset'!E53</f>
      </c>
      <c r="F53" s="0">
        <f>'Dataset'!F53</f>
      </c>
    </row>
    <row r="54">
      <c r="A54" s="0">
        <f>'Dataset'!A54</f>
      </c>
      <c r="B54" s="0">
        <f>'Dataset'!B54</f>
      </c>
      <c r="C54" s="0">
        <f>'Dataset'!C54</f>
      </c>
      <c r="D54" s="0">
        <f>'Dataset'!D54</f>
      </c>
      <c r="E54" s="0">
        <f>'Dataset'!E54</f>
      </c>
      <c r="F54" s="0">
        <f>'Dataset'!F54</f>
      </c>
    </row>
    <row r="55">
      <c r="A55" s="0">
        <f>'Dataset'!A55</f>
      </c>
      <c r="B55" s="0">
        <f>'Dataset'!B55</f>
      </c>
      <c r="C55" s="0">
        <f>'Dataset'!C55</f>
      </c>
      <c r="D55" s="0">
        <f>'Dataset'!D55</f>
      </c>
      <c r="E55" s="0">
        <f>'Dataset'!E55</f>
      </c>
      <c r="F55" s="0">
        <f>'Dataset'!F55</f>
      </c>
    </row>
    <row r="56">
      <c r="A56" s="0">
        <f>'Dataset'!A56</f>
      </c>
      <c r="B56" s="0">
        <f>'Dataset'!B56</f>
      </c>
      <c r="C56" s="0">
        <f>'Dataset'!C56</f>
      </c>
      <c r="D56" s="0">
        <f>'Dataset'!D56</f>
      </c>
      <c r="E56" s="0">
        <f>'Dataset'!E56</f>
      </c>
      <c r="F56" s="0">
        <f>'Dataset'!F56</f>
      </c>
    </row>
    <row r="57">
      <c r="A57" s="0">
        <f>'Dataset'!A57</f>
      </c>
      <c r="B57" s="0">
        <f>'Dataset'!B57</f>
      </c>
      <c r="C57" s="0">
        <f>'Dataset'!C57</f>
      </c>
      <c r="D57" s="0">
        <f>'Dataset'!D57</f>
      </c>
      <c r="E57" s="0">
        <f>'Dataset'!E57</f>
      </c>
      <c r="F57" s="0">
        <f>'Dataset'!F57</f>
      </c>
    </row>
    <row r="58">
      <c r="A58" s="0">
        <f>'Dataset'!A58</f>
      </c>
      <c r="B58" s="0">
        <f>'Dataset'!B58</f>
      </c>
      <c r="C58" s="0">
        <f>'Dataset'!C58</f>
      </c>
      <c r="D58" s="0">
        <f>'Dataset'!D58</f>
      </c>
      <c r="E58" s="0">
        <f>'Dataset'!E58</f>
      </c>
      <c r="F58" s="0">
        <f>'Dataset'!F58</f>
      </c>
    </row>
    <row r="59">
      <c r="A59" s="0">
        <f>'Dataset'!A59</f>
      </c>
      <c r="B59" s="0">
        <f>'Dataset'!B59</f>
      </c>
      <c r="C59" s="0">
        <f>'Dataset'!C59</f>
      </c>
      <c r="D59" s="0">
        <f>'Dataset'!D59</f>
      </c>
      <c r="E59" s="0">
        <f>'Dataset'!E59</f>
      </c>
      <c r="F59" s="0">
        <f>'Dataset'!F59</f>
      </c>
    </row>
    <row r="60">
      <c r="A60" s="0">
        <f>'Dataset'!A60</f>
      </c>
      <c r="B60" s="0">
        <f>'Dataset'!B60</f>
      </c>
      <c r="C60" s="0">
        <f>'Dataset'!C60</f>
      </c>
      <c r="D60" s="0">
        <f>'Dataset'!D60</f>
      </c>
      <c r="E60" s="0">
        <f>'Dataset'!E60</f>
      </c>
      <c r="F60" s="0">
        <f>'Dataset'!F60</f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J60"/>
  <sheetViews>
    <sheetView workbookViewId="0"/>
  </sheetViews>
  <sheetFormatPr defaultRowHeight="15"/>
  <cols>
    <col min="2" max="2" width="14.2425584793091" customWidth="1"/>
    <col min="3" max="3" width="15.9125690460205" customWidth="1"/>
    <col min="4" max="4" width="13.6069793701172" customWidth="1"/>
    <col min="5" max="5" width="12.8788976669312" customWidth="1"/>
    <col min="6" max="6" width="9.140625" customWidth="1"/>
    <col min="7" max="7" width="13.082799911499" customWidth="1"/>
    <col min="9" max="9" width="26.4956130981445" customWidth="1"/>
    <col min="10" max="10" width="24.086576461792" customWidth="1"/>
  </cols>
  <sheetData>
    <row r="1">
      <c r="A1" s="0" t="s">
        <v>38</v>
      </c>
      <c r="B1" s="0" t="s">
        <v>39</v>
      </c>
      <c r="C1" s="0" t="s">
        <v>40</v>
      </c>
      <c r="D1" s="0" t="s">
        <v>41</v>
      </c>
      <c r="E1" s="0" t="s">
        <v>42</v>
      </c>
      <c r="F1" s="0" t="s">
        <v>43</v>
      </c>
      <c r="G1" s="0" t="s">
        <v>44</v>
      </c>
      <c r="I1" s="0" t="s">
        <v>45</v>
      </c>
      <c r="J1" s="0" t="s">
        <v>46</v>
      </c>
    </row>
    <row r="2">
      <c r="A2" s="0">
        <v>0</v>
      </c>
      <c r="B2" s="2">
        <f>'Dataset'!H2</f>
      </c>
      <c r="C2" s="2">
        <f ref="C2:C60" t="shared" si="1">J2</f>
      </c>
      <c r="D2" s="2">
        <f ref="D2:D60" t="shared" si="2">ABS(B2 - C2)</f>
      </c>
      <c r="E2" s="2">
        <f ref="E2:E60" t="shared" si="3">ABS(D2 / B2)</f>
      </c>
      <c r="F2" s="2">
        <f ref="F2:F60" t="shared" si="4">C2 - B2</f>
      </c>
      <c r="G2" s="2">
        <f ref="G2:G60" t="shared" si="5">POWER(F2, 2)</f>
      </c>
      <c r="I2" s="2">
        <f>=((1.2218597690485/(-50.1609367451246*Inputs!$C2)+(0.0762329136521352*Inputs!$B2+0.6523263762447/(-27.6435864537031*Inputs!$F2)+-0.149567084563975)/((1.67297130258529*Inputs!$B2+-1.73330843835987))+(-0.0452859387321641*Inputs!$C2/(0.8878287475374*Inputs!$F2)+-0.014299141618061*Inputs!$C2/(0.687011678733938*Inputs!$B2))/((0.919509598041045*Inputs!$D2/(1.86769215168033*Inputs!$F2)+1.08256472014818*Inputs!$E2*1.08256472014818*Inputs!$B2*-0.844772753085991))+1.2218597690485/(-50.1609367451246*Inputs!$C2)+-0.506788324306425*Inputs!$D2/(1.79594594199593*Inputs!$F2)+0.82727205244809/(1.15185694006121*Inputs!$B2*(-2.36547247257281*Inputs!$A2+LN(1.09807683994562*Inputs!$F2))*-40.8930128226439)+0.323351735122112)*1.07198878356863+0.0399179802925199)</f>
      </c>
      <c r="J2" s="2">
        <f ref="J2:J60" t="shared" si="6">IFERROR(IF(I2 &gt; Model!EstimationLimitUpper, Model!EstimationLimitUpper, IF(I2 &lt; Model!EstimationLimitLower, Model!EstimationLimitLower, I2)), AVERAGE(Model!EstimationLimitLower, Model!EstimationLimitUpper))</f>
      </c>
    </row>
    <row r="3">
      <c r="A3" s="0">
        <v>1</v>
      </c>
      <c r="B3" s="2">
        <f>'Dataset'!H3</f>
      </c>
      <c r="C3" s="2">
        <f t="shared" si="1"/>
      </c>
      <c r="D3" s="2">
        <f t="shared" si="2"/>
      </c>
      <c r="E3" s="2">
        <f t="shared" si="3"/>
      </c>
      <c r="F3" s="2">
        <f t="shared" si="4"/>
      </c>
      <c r="G3" s="2">
        <f t="shared" si="5"/>
      </c>
      <c r="I3" s="2">
        <f>=((1.2218597690485/(-50.1609367451246*Inputs!$C3)+(0.0762329136521352*Inputs!$B3+0.6523263762447/(-27.6435864537031*Inputs!$F3)+-0.149567084563975)/((1.67297130258529*Inputs!$B3+-1.73330843835987))+(-0.0452859387321641*Inputs!$C3/(0.8878287475374*Inputs!$F3)+-0.014299141618061*Inputs!$C3/(0.687011678733938*Inputs!$B3))/((0.919509598041045*Inputs!$D3/(1.86769215168033*Inputs!$F3)+1.08256472014818*Inputs!$E3*1.08256472014818*Inputs!$B3*-0.844772753085991))+1.2218597690485/(-50.1609367451246*Inputs!$C3)+-0.506788324306425*Inputs!$D3/(1.79594594199593*Inputs!$F3)+0.82727205244809/(1.15185694006121*Inputs!$B3*(-2.36547247257281*Inputs!$A3+LN(1.09807683994562*Inputs!$F3))*-40.8930128226439)+0.323351735122112)*1.07198878356863+0.0399179802925199)</f>
      </c>
      <c r="J3" s="2">
        <f t="shared" si="6"/>
      </c>
    </row>
    <row r="4">
      <c r="A4" s="0">
        <v>2</v>
      </c>
      <c r="B4" s="2">
        <f>'Dataset'!H4</f>
      </c>
      <c r="C4" s="2">
        <f t="shared" si="1"/>
      </c>
      <c r="D4" s="2">
        <f t="shared" si="2"/>
      </c>
      <c r="E4" s="2">
        <f t="shared" si="3"/>
      </c>
      <c r="F4" s="2">
        <f t="shared" si="4"/>
      </c>
      <c r="G4" s="2">
        <f t="shared" si="5"/>
      </c>
      <c r="I4" s="2">
        <f>=((1.2218597690485/(-50.1609367451246*Inputs!$C4)+(0.0762329136521352*Inputs!$B4+0.6523263762447/(-27.6435864537031*Inputs!$F4)+-0.149567084563975)/((1.67297130258529*Inputs!$B4+-1.73330843835987))+(-0.0452859387321641*Inputs!$C4/(0.8878287475374*Inputs!$F4)+-0.014299141618061*Inputs!$C4/(0.687011678733938*Inputs!$B4))/((0.919509598041045*Inputs!$D4/(1.86769215168033*Inputs!$F4)+1.08256472014818*Inputs!$E4*1.08256472014818*Inputs!$B4*-0.844772753085991))+1.2218597690485/(-50.1609367451246*Inputs!$C4)+-0.506788324306425*Inputs!$D4/(1.79594594199593*Inputs!$F4)+0.82727205244809/(1.15185694006121*Inputs!$B4*(-2.36547247257281*Inputs!$A4+LN(1.09807683994562*Inputs!$F4))*-40.8930128226439)+0.323351735122112)*1.07198878356863+0.0399179802925199)</f>
      </c>
      <c r="J4" s="2">
        <f t="shared" si="6"/>
      </c>
    </row>
    <row r="5">
      <c r="A5" s="0">
        <v>3</v>
      </c>
      <c r="B5" s="2">
        <f>'Dataset'!H5</f>
      </c>
      <c r="C5" s="2">
        <f t="shared" si="1"/>
      </c>
      <c r="D5" s="2">
        <f t="shared" si="2"/>
      </c>
      <c r="E5" s="2">
        <f t="shared" si="3"/>
      </c>
      <c r="F5" s="2">
        <f t="shared" si="4"/>
      </c>
      <c r="G5" s="2">
        <f t="shared" si="5"/>
      </c>
      <c r="I5" s="2">
        <f>=((1.2218597690485/(-50.1609367451246*Inputs!$C5)+(0.0762329136521352*Inputs!$B5+0.6523263762447/(-27.6435864537031*Inputs!$F5)+-0.149567084563975)/((1.67297130258529*Inputs!$B5+-1.73330843835987))+(-0.0452859387321641*Inputs!$C5/(0.8878287475374*Inputs!$F5)+-0.014299141618061*Inputs!$C5/(0.687011678733938*Inputs!$B5))/((0.919509598041045*Inputs!$D5/(1.86769215168033*Inputs!$F5)+1.08256472014818*Inputs!$E5*1.08256472014818*Inputs!$B5*-0.844772753085991))+1.2218597690485/(-50.1609367451246*Inputs!$C5)+-0.506788324306425*Inputs!$D5/(1.79594594199593*Inputs!$F5)+0.82727205244809/(1.15185694006121*Inputs!$B5*(-2.36547247257281*Inputs!$A5+LN(1.09807683994562*Inputs!$F5))*-40.8930128226439)+0.323351735122112)*1.07198878356863+0.0399179802925199)</f>
      </c>
      <c r="J5" s="2">
        <f t="shared" si="6"/>
      </c>
    </row>
    <row r="6">
      <c r="A6" s="0">
        <v>4</v>
      </c>
      <c r="B6" s="2">
        <f>'Dataset'!H6</f>
      </c>
      <c r="C6" s="2">
        <f t="shared" si="1"/>
      </c>
      <c r="D6" s="2">
        <f t="shared" si="2"/>
      </c>
      <c r="E6" s="2">
        <f t="shared" si="3"/>
      </c>
      <c r="F6" s="2">
        <f t="shared" si="4"/>
      </c>
      <c r="G6" s="2">
        <f t="shared" si="5"/>
      </c>
      <c r="I6" s="2">
        <f>=((1.2218597690485/(-50.1609367451246*Inputs!$C6)+(0.0762329136521352*Inputs!$B6+0.6523263762447/(-27.6435864537031*Inputs!$F6)+-0.149567084563975)/((1.67297130258529*Inputs!$B6+-1.73330843835987))+(-0.0452859387321641*Inputs!$C6/(0.8878287475374*Inputs!$F6)+-0.014299141618061*Inputs!$C6/(0.687011678733938*Inputs!$B6))/((0.919509598041045*Inputs!$D6/(1.86769215168033*Inputs!$F6)+1.08256472014818*Inputs!$E6*1.08256472014818*Inputs!$B6*-0.844772753085991))+1.2218597690485/(-50.1609367451246*Inputs!$C6)+-0.506788324306425*Inputs!$D6/(1.79594594199593*Inputs!$F6)+0.82727205244809/(1.15185694006121*Inputs!$B6*(-2.36547247257281*Inputs!$A6+LN(1.09807683994562*Inputs!$F6))*-40.8930128226439)+0.323351735122112)*1.07198878356863+0.0399179802925199)</f>
      </c>
      <c r="J6" s="2">
        <f t="shared" si="6"/>
      </c>
    </row>
    <row r="7">
      <c r="A7" s="0">
        <v>5</v>
      </c>
      <c r="B7" s="2">
        <f>'Dataset'!H7</f>
      </c>
      <c r="C7" s="2">
        <f t="shared" si="1"/>
      </c>
      <c r="D7" s="2">
        <f t="shared" si="2"/>
      </c>
      <c r="E7" s="2">
        <f t="shared" si="3"/>
      </c>
      <c r="F7" s="2">
        <f t="shared" si="4"/>
      </c>
      <c r="G7" s="2">
        <f t="shared" si="5"/>
      </c>
      <c r="I7" s="2">
        <f>=((1.2218597690485/(-50.1609367451246*Inputs!$C7)+(0.0762329136521352*Inputs!$B7+0.6523263762447/(-27.6435864537031*Inputs!$F7)+-0.149567084563975)/((1.67297130258529*Inputs!$B7+-1.73330843835987))+(-0.0452859387321641*Inputs!$C7/(0.8878287475374*Inputs!$F7)+-0.014299141618061*Inputs!$C7/(0.687011678733938*Inputs!$B7))/((0.919509598041045*Inputs!$D7/(1.86769215168033*Inputs!$F7)+1.08256472014818*Inputs!$E7*1.08256472014818*Inputs!$B7*-0.844772753085991))+1.2218597690485/(-50.1609367451246*Inputs!$C7)+-0.506788324306425*Inputs!$D7/(1.79594594199593*Inputs!$F7)+0.82727205244809/(1.15185694006121*Inputs!$B7*(-2.36547247257281*Inputs!$A7+LN(1.09807683994562*Inputs!$F7))*-40.8930128226439)+0.323351735122112)*1.07198878356863+0.0399179802925199)</f>
      </c>
      <c r="J7" s="2">
        <f t="shared" si="6"/>
      </c>
    </row>
    <row r="8">
      <c r="A8" s="0">
        <v>6</v>
      </c>
      <c r="B8" s="2">
        <f>'Dataset'!H8</f>
      </c>
      <c r="C8" s="2">
        <f t="shared" si="1"/>
      </c>
      <c r="D8" s="2">
        <f t="shared" si="2"/>
      </c>
      <c r="E8" s="2">
        <f t="shared" si="3"/>
      </c>
      <c r="F8" s="2">
        <f t="shared" si="4"/>
      </c>
      <c r="G8" s="2">
        <f t="shared" si="5"/>
      </c>
      <c r="I8" s="2">
        <f>=((1.2218597690485/(-50.1609367451246*Inputs!$C8)+(0.0762329136521352*Inputs!$B8+0.6523263762447/(-27.6435864537031*Inputs!$F8)+-0.149567084563975)/((1.67297130258529*Inputs!$B8+-1.73330843835987))+(-0.0452859387321641*Inputs!$C8/(0.8878287475374*Inputs!$F8)+-0.014299141618061*Inputs!$C8/(0.687011678733938*Inputs!$B8))/((0.919509598041045*Inputs!$D8/(1.86769215168033*Inputs!$F8)+1.08256472014818*Inputs!$E8*1.08256472014818*Inputs!$B8*-0.844772753085991))+1.2218597690485/(-50.1609367451246*Inputs!$C8)+-0.506788324306425*Inputs!$D8/(1.79594594199593*Inputs!$F8)+0.82727205244809/(1.15185694006121*Inputs!$B8*(-2.36547247257281*Inputs!$A8+LN(1.09807683994562*Inputs!$F8))*-40.8930128226439)+0.323351735122112)*1.07198878356863+0.0399179802925199)</f>
      </c>
      <c r="J8" s="2">
        <f t="shared" si="6"/>
      </c>
    </row>
    <row r="9">
      <c r="A9" s="0">
        <v>7</v>
      </c>
      <c r="B9" s="2">
        <f>'Dataset'!H9</f>
      </c>
      <c r="C9" s="2">
        <f t="shared" si="1"/>
      </c>
      <c r="D9" s="2">
        <f t="shared" si="2"/>
      </c>
      <c r="E9" s="2">
        <f t="shared" si="3"/>
      </c>
      <c r="F9" s="2">
        <f t="shared" si="4"/>
      </c>
      <c r="G9" s="2">
        <f t="shared" si="5"/>
      </c>
      <c r="I9" s="2">
        <f>=((1.2218597690485/(-50.1609367451246*Inputs!$C9)+(0.0762329136521352*Inputs!$B9+0.6523263762447/(-27.6435864537031*Inputs!$F9)+-0.149567084563975)/((1.67297130258529*Inputs!$B9+-1.73330843835987))+(-0.0452859387321641*Inputs!$C9/(0.8878287475374*Inputs!$F9)+-0.014299141618061*Inputs!$C9/(0.687011678733938*Inputs!$B9))/((0.919509598041045*Inputs!$D9/(1.86769215168033*Inputs!$F9)+1.08256472014818*Inputs!$E9*1.08256472014818*Inputs!$B9*-0.844772753085991))+1.2218597690485/(-50.1609367451246*Inputs!$C9)+-0.506788324306425*Inputs!$D9/(1.79594594199593*Inputs!$F9)+0.82727205244809/(1.15185694006121*Inputs!$B9*(-2.36547247257281*Inputs!$A9+LN(1.09807683994562*Inputs!$F9))*-40.8930128226439)+0.323351735122112)*1.07198878356863+0.0399179802925199)</f>
      </c>
      <c r="J9" s="2">
        <f t="shared" si="6"/>
      </c>
    </row>
    <row r="10">
      <c r="A10" s="0">
        <v>8</v>
      </c>
      <c r="B10" s="2">
        <f>'Dataset'!H10</f>
      </c>
      <c r="C10" s="2">
        <f t="shared" si="1"/>
      </c>
      <c r="D10" s="2">
        <f t="shared" si="2"/>
      </c>
      <c r="E10" s="2">
        <f t="shared" si="3"/>
      </c>
      <c r="F10" s="2">
        <f t="shared" si="4"/>
      </c>
      <c r="G10" s="2">
        <f t="shared" si="5"/>
      </c>
      <c r="I10" s="2">
        <f>=((1.2218597690485/(-50.1609367451246*Inputs!$C10)+(0.0762329136521352*Inputs!$B10+0.6523263762447/(-27.6435864537031*Inputs!$F10)+-0.149567084563975)/((1.67297130258529*Inputs!$B10+-1.73330843835987))+(-0.0452859387321641*Inputs!$C10/(0.8878287475374*Inputs!$F10)+-0.014299141618061*Inputs!$C10/(0.687011678733938*Inputs!$B10))/((0.919509598041045*Inputs!$D10/(1.86769215168033*Inputs!$F10)+1.08256472014818*Inputs!$E10*1.08256472014818*Inputs!$B10*-0.844772753085991))+1.2218597690485/(-50.1609367451246*Inputs!$C10)+-0.506788324306425*Inputs!$D10/(1.79594594199593*Inputs!$F10)+0.82727205244809/(1.15185694006121*Inputs!$B10*(-2.36547247257281*Inputs!$A10+LN(1.09807683994562*Inputs!$F10))*-40.8930128226439)+0.323351735122112)*1.07198878356863+0.0399179802925199)</f>
      </c>
      <c r="J10" s="2">
        <f t="shared" si="6"/>
      </c>
    </row>
    <row r="11">
      <c r="A11" s="0">
        <v>9</v>
      </c>
      <c r="B11" s="2">
        <f>'Dataset'!H11</f>
      </c>
      <c r="C11" s="2">
        <f t="shared" si="1"/>
      </c>
      <c r="D11" s="2">
        <f t="shared" si="2"/>
      </c>
      <c r="E11" s="2">
        <f t="shared" si="3"/>
      </c>
      <c r="F11" s="2">
        <f t="shared" si="4"/>
      </c>
      <c r="G11" s="2">
        <f t="shared" si="5"/>
      </c>
      <c r="I11" s="2">
        <f>=((1.2218597690485/(-50.1609367451246*Inputs!$C11)+(0.0762329136521352*Inputs!$B11+0.6523263762447/(-27.6435864537031*Inputs!$F11)+-0.149567084563975)/((1.67297130258529*Inputs!$B11+-1.73330843835987))+(-0.0452859387321641*Inputs!$C11/(0.8878287475374*Inputs!$F11)+-0.014299141618061*Inputs!$C11/(0.687011678733938*Inputs!$B11))/((0.919509598041045*Inputs!$D11/(1.86769215168033*Inputs!$F11)+1.08256472014818*Inputs!$E11*1.08256472014818*Inputs!$B11*-0.844772753085991))+1.2218597690485/(-50.1609367451246*Inputs!$C11)+-0.506788324306425*Inputs!$D11/(1.79594594199593*Inputs!$F11)+0.82727205244809/(1.15185694006121*Inputs!$B11*(-2.36547247257281*Inputs!$A11+LN(1.09807683994562*Inputs!$F11))*-40.8930128226439)+0.323351735122112)*1.07198878356863+0.0399179802925199)</f>
      </c>
      <c r="J11" s="2">
        <f t="shared" si="6"/>
      </c>
    </row>
    <row r="12">
      <c r="A12" s="0">
        <v>10</v>
      </c>
      <c r="B12" s="2">
        <f>'Dataset'!H12</f>
      </c>
      <c r="C12" s="2">
        <f t="shared" si="1"/>
      </c>
      <c r="D12" s="2">
        <f t="shared" si="2"/>
      </c>
      <c r="E12" s="2">
        <f t="shared" si="3"/>
      </c>
      <c r="F12" s="2">
        <f t="shared" si="4"/>
      </c>
      <c r="G12" s="2">
        <f t="shared" si="5"/>
      </c>
      <c r="I12" s="2">
        <f>=((1.2218597690485/(-50.1609367451246*Inputs!$C12)+(0.0762329136521352*Inputs!$B12+0.6523263762447/(-27.6435864537031*Inputs!$F12)+-0.149567084563975)/((1.67297130258529*Inputs!$B12+-1.73330843835987))+(-0.0452859387321641*Inputs!$C12/(0.8878287475374*Inputs!$F12)+-0.014299141618061*Inputs!$C12/(0.687011678733938*Inputs!$B12))/((0.919509598041045*Inputs!$D12/(1.86769215168033*Inputs!$F12)+1.08256472014818*Inputs!$E12*1.08256472014818*Inputs!$B12*-0.844772753085991))+1.2218597690485/(-50.1609367451246*Inputs!$C12)+-0.506788324306425*Inputs!$D12/(1.79594594199593*Inputs!$F12)+0.82727205244809/(1.15185694006121*Inputs!$B12*(-2.36547247257281*Inputs!$A12+LN(1.09807683994562*Inputs!$F12))*-40.8930128226439)+0.323351735122112)*1.07198878356863+0.0399179802925199)</f>
      </c>
      <c r="J12" s="2">
        <f t="shared" si="6"/>
      </c>
    </row>
    <row r="13">
      <c r="A13" s="0">
        <v>11</v>
      </c>
      <c r="B13" s="2">
        <f>'Dataset'!H13</f>
      </c>
      <c r="C13" s="2">
        <f t="shared" si="1"/>
      </c>
      <c r="D13" s="2">
        <f t="shared" si="2"/>
      </c>
      <c r="E13" s="2">
        <f t="shared" si="3"/>
      </c>
      <c r="F13" s="2">
        <f t="shared" si="4"/>
      </c>
      <c r="G13" s="2">
        <f t="shared" si="5"/>
      </c>
      <c r="I13" s="2">
        <f>=((1.2218597690485/(-50.1609367451246*Inputs!$C13)+(0.0762329136521352*Inputs!$B13+0.6523263762447/(-27.6435864537031*Inputs!$F13)+-0.149567084563975)/((1.67297130258529*Inputs!$B13+-1.73330843835987))+(-0.0452859387321641*Inputs!$C13/(0.8878287475374*Inputs!$F13)+-0.014299141618061*Inputs!$C13/(0.687011678733938*Inputs!$B13))/((0.919509598041045*Inputs!$D13/(1.86769215168033*Inputs!$F13)+1.08256472014818*Inputs!$E13*1.08256472014818*Inputs!$B13*-0.844772753085991))+1.2218597690485/(-50.1609367451246*Inputs!$C13)+-0.506788324306425*Inputs!$D13/(1.79594594199593*Inputs!$F13)+0.82727205244809/(1.15185694006121*Inputs!$B13*(-2.36547247257281*Inputs!$A13+LN(1.09807683994562*Inputs!$F13))*-40.8930128226439)+0.323351735122112)*1.07198878356863+0.0399179802925199)</f>
      </c>
      <c r="J13" s="2">
        <f t="shared" si="6"/>
      </c>
    </row>
    <row r="14">
      <c r="A14" s="0">
        <v>12</v>
      </c>
      <c r="B14" s="2">
        <f>'Dataset'!H14</f>
      </c>
      <c r="C14" s="2">
        <f t="shared" si="1"/>
      </c>
      <c r="D14" s="2">
        <f t="shared" si="2"/>
      </c>
      <c r="E14" s="2">
        <f t="shared" si="3"/>
      </c>
      <c r="F14" s="2">
        <f t="shared" si="4"/>
      </c>
      <c r="G14" s="2">
        <f t="shared" si="5"/>
      </c>
      <c r="I14" s="2">
        <f>=((1.2218597690485/(-50.1609367451246*Inputs!$C14)+(0.0762329136521352*Inputs!$B14+0.6523263762447/(-27.6435864537031*Inputs!$F14)+-0.149567084563975)/((1.67297130258529*Inputs!$B14+-1.73330843835987))+(-0.0452859387321641*Inputs!$C14/(0.8878287475374*Inputs!$F14)+-0.014299141618061*Inputs!$C14/(0.687011678733938*Inputs!$B14))/((0.919509598041045*Inputs!$D14/(1.86769215168033*Inputs!$F14)+1.08256472014818*Inputs!$E14*1.08256472014818*Inputs!$B14*-0.844772753085991))+1.2218597690485/(-50.1609367451246*Inputs!$C14)+-0.506788324306425*Inputs!$D14/(1.79594594199593*Inputs!$F14)+0.82727205244809/(1.15185694006121*Inputs!$B14*(-2.36547247257281*Inputs!$A14+LN(1.09807683994562*Inputs!$F14))*-40.8930128226439)+0.323351735122112)*1.07198878356863+0.0399179802925199)</f>
      </c>
      <c r="J14" s="2">
        <f t="shared" si="6"/>
      </c>
    </row>
    <row r="15">
      <c r="A15" s="0">
        <v>13</v>
      </c>
      <c r="B15" s="2">
        <f>'Dataset'!H15</f>
      </c>
      <c r="C15" s="2">
        <f t="shared" si="1"/>
      </c>
      <c r="D15" s="2">
        <f t="shared" si="2"/>
      </c>
      <c r="E15" s="2">
        <f t="shared" si="3"/>
      </c>
      <c r="F15" s="2">
        <f t="shared" si="4"/>
      </c>
      <c r="G15" s="2">
        <f t="shared" si="5"/>
      </c>
      <c r="I15" s="2">
        <f>=((1.2218597690485/(-50.1609367451246*Inputs!$C15)+(0.0762329136521352*Inputs!$B15+0.6523263762447/(-27.6435864537031*Inputs!$F15)+-0.149567084563975)/((1.67297130258529*Inputs!$B15+-1.73330843835987))+(-0.0452859387321641*Inputs!$C15/(0.8878287475374*Inputs!$F15)+-0.014299141618061*Inputs!$C15/(0.687011678733938*Inputs!$B15))/((0.919509598041045*Inputs!$D15/(1.86769215168033*Inputs!$F15)+1.08256472014818*Inputs!$E15*1.08256472014818*Inputs!$B15*-0.844772753085991))+1.2218597690485/(-50.1609367451246*Inputs!$C15)+-0.506788324306425*Inputs!$D15/(1.79594594199593*Inputs!$F15)+0.82727205244809/(1.15185694006121*Inputs!$B15*(-2.36547247257281*Inputs!$A15+LN(1.09807683994562*Inputs!$F15))*-40.8930128226439)+0.323351735122112)*1.07198878356863+0.0399179802925199)</f>
      </c>
      <c r="J15" s="2">
        <f t="shared" si="6"/>
      </c>
    </row>
    <row r="16">
      <c r="A16" s="0">
        <v>14</v>
      </c>
      <c r="B16" s="2">
        <f>'Dataset'!H16</f>
      </c>
      <c r="C16" s="2">
        <f t="shared" si="1"/>
      </c>
      <c r="D16" s="2">
        <f t="shared" si="2"/>
      </c>
      <c r="E16" s="2">
        <f t="shared" si="3"/>
      </c>
      <c r="F16" s="2">
        <f t="shared" si="4"/>
      </c>
      <c r="G16" s="2">
        <f t="shared" si="5"/>
      </c>
      <c r="I16" s="2">
        <f>=((1.2218597690485/(-50.1609367451246*Inputs!$C16)+(0.0762329136521352*Inputs!$B16+0.6523263762447/(-27.6435864537031*Inputs!$F16)+-0.149567084563975)/((1.67297130258529*Inputs!$B16+-1.73330843835987))+(-0.0452859387321641*Inputs!$C16/(0.8878287475374*Inputs!$F16)+-0.014299141618061*Inputs!$C16/(0.687011678733938*Inputs!$B16))/((0.919509598041045*Inputs!$D16/(1.86769215168033*Inputs!$F16)+1.08256472014818*Inputs!$E16*1.08256472014818*Inputs!$B16*-0.844772753085991))+1.2218597690485/(-50.1609367451246*Inputs!$C16)+-0.506788324306425*Inputs!$D16/(1.79594594199593*Inputs!$F16)+0.82727205244809/(1.15185694006121*Inputs!$B16*(-2.36547247257281*Inputs!$A16+LN(1.09807683994562*Inputs!$F16))*-40.8930128226439)+0.323351735122112)*1.07198878356863+0.0399179802925199)</f>
      </c>
      <c r="J16" s="2">
        <f t="shared" si="6"/>
      </c>
    </row>
    <row r="17">
      <c r="A17" s="0">
        <v>15</v>
      </c>
      <c r="B17" s="2">
        <f>'Dataset'!H17</f>
      </c>
      <c r="C17" s="2">
        <f t="shared" si="1"/>
      </c>
      <c r="D17" s="2">
        <f t="shared" si="2"/>
      </c>
      <c r="E17" s="2">
        <f t="shared" si="3"/>
      </c>
      <c r="F17" s="2">
        <f t="shared" si="4"/>
      </c>
      <c r="G17" s="2">
        <f t="shared" si="5"/>
      </c>
      <c r="I17" s="2">
        <f>=((1.2218597690485/(-50.1609367451246*Inputs!$C17)+(0.0762329136521352*Inputs!$B17+0.6523263762447/(-27.6435864537031*Inputs!$F17)+-0.149567084563975)/((1.67297130258529*Inputs!$B17+-1.73330843835987))+(-0.0452859387321641*Inputs!$C17/(0.8878287475374*Inputs!$F17)+-0.014299141618061*Inputs!$C17/(0.687011678733938*Inputs!$B17))/((0.919509598041045*Inputs!$D17/(1.86769215168033*Inputs!$F17)+1.08256472014818*Inputs!$E17*1.08256472014818*Inputs!$B17*-0.844772753085991))+1.2218597690485/(-50.1609367451246*Inputs!$C17)+-0.506788324306425*Inputs!$D17/(1.79594594199593*Inputs!$F17)+0.82727205244809/(1.15185694006121*Inputs!$B17*(-2.36547247257281*Inputs!$A17+LN(1.09807683994562*Inputs!$F17))*-40.8930128226439)+0.323351735122112)*1.07198878356863+0.0399179802925199)</f>
      </c>
      <c r="J17" s="2">
        <f t="shared" si="6"/>
      </c>
    </row>
    <row r="18">
      <c r="A18" s="0">
        <v>16</v>
      </c>
      <c r="B18" s="2">
        <f>'Dataset'!H18</f>
      </c>
      <c r="C18" s="2">
        <f t="shared" si="1"/>
      </c>
      <c r="D18" s="2">
        <f t="shared" si="2"/>
      </c>
      <c r="E18" s="2">
        <f t="shared" si="3"/>
      </c>
      <c r="F18" s="2">
        <f t="shared" si="4"/>
      </c>
      <c r="G18" s="2">
        <f t="shared" si="5"/>
      </c>
      <c r="I18" s="2">
        <f>=((1.2218597690485/(-50.1609367451246*Inputs!$C18)+(0.0762329136521352*Inputs!$B18+0.6523263762447/(-27.6435864537031*Inputs!$F18)+-0.149567084563975)/((1.67297130258529*Inputs!$B18+-1.73330843835987))+(-0.0452859387321641*Inputs!$C18/(0.8878287475374*Inputs!$F18)+-0.014299141618061*Inputs!$C18/(0.687011678733938*Inputs!$B18))/((0.919509598041045*Inputs!$D18/(1.86769215168033*Inputs!$F18)+1.08256472014818*Inputs!$E18*1.08256472014818*Inputs!$B18*-0.844772753085991))+1.2218597690485/(-50.1609367451246*Inputs!$C18)+-0.506788324306425*Inputs!$D18/(1.79594594199593*Inputs!$F18)+0.82727205244809/(1.15185694006121*Inputs!$B18*(-2.36547247257281*Inputs!$A18+LN(1.09807683994562*Inputs!$F18))*-40.8930128226439)+0.323351735122112)*1.07198878356863+0.0399179802925199)</f>
      </c>
      <c r="J18" s="2">
        <f t="shared" si="6"/>
      </c>
    </row>
    <row r="19">
      <c r="A19" s="0">
        <v>17</v>
      </c>
      <c r="B19" s="2">
        <f>'Dataset'!H19</f>
      </c>
      <c r="C19" s="2">
        <f t="shared" si="1"/>
      </c>
      <c r="D19" s="2">
        <f t="shared" si="2"/>
      </c>
      <c r="E19" s="2">
        <f t="shared" si="3"/>
      </c>
      <c r="F19" s="2">
        <f t="shared" si="4"/>
      </c>
      <c r="G19" s="2">
        <f t="shared" si="5"/>
      </c>
      <c r="I19" s="2">
        <f>=((1.2218597690485/(-50.1609367451246*Inputs!$C19)+(0.0762329136521352*Inputs!$B19+0.6523263762447/(-27.6435864537031*Inputs!$F19)+-0.149567084563975)/((1.67297130258529*Inputs!$B19+-1.73330843835987))+(-0.0452859387321641*Inputs!$C19/(0.8878287475374*Inputs!$F19)+-0.014299141618061*Inputs!$C19/(0.687011678733938*Inputs!$B19))/((0.919509598041045*Inputs!$D19/(1.86769215168033*Inputs!$F19)+1.08256472014818*Inputs!$E19*1.08256472014818*Inputs!$B19*-0.844772753085991))+1.2218597690485/(-50.1609367451246*Inputs!$C19)+-0.506788324306425*Inputs!$D19/(1.79594594199593*Inputs!$F19)+0.82727205244809/(1.15185694006121*Inputs!$B19*(-2.36547247257281*Inputs!$A19+LN(1.09807683994562*Inputs!$F19))*-40.8930128226439)+0.323351735122112)*1.07198878356863+0.0399179802925199)</f>
      </c>
      <c r="J19" s="2">
        <f t="shared" si="6"/>
      </c>
    </row>
    <row r="20">
      <c r="A20" s="0">
        <v>18</v>
      </c>
      <c r="B20" s="2">
        <f>'Dataset'!H20</f>
      </c>
      <c r="C20" s="2">
        <f t="shared" si="1"/>
      </c>
      <c r="D20" s="2">
        <f t="shared" si="2"/>
      </c>
      <c r="E20" s="2">
        <f t="shared" si="3"/>
      </c>
      <c r="F20" s="2">
        <f t="shared" si="4"/>
      </c>
      <c r="G20" s="2">
        <f t="shared" si="5"/>
      </c>
      <c r="I20" s="2">
        <f>=((1.2218597690485/(-50.1609367451246*Inputs!$C20)+(0.0762329136521352*Inputs!$B20+0.6523263762447/(-27.6435864537031*Inputs!$F20)+-0.149567084563975)/((1.67297130258529*Inputs!$B20+-1.73330843835987))+(-0.0452859387321641*Inputs!$C20/(0.8878287475374*Inputs!$F20)+-0.014299141618061*Inputs!$C20/(0.687011678733938*Inputs!$B20))/((0.919509598041045*Inputs!$D20/(1.86769215168033*Inputs!$F20)+1.08256472014818*Inputs!$E20*1.08256472014818*Inputs!$B20*-0.844772753085991))+1.2218597690485/(-50.1609367451246*Inputs!$C20)+-0.506788324306425*Inputs!$D20/(1.79594594199593*Inputs!$F20)+0.82727205244809/(1.15185694006121*Inputs!$B20*(-2.36547247257281*Inputs!$A20+LN(1.09807683994562*Inputs!$F20))*-40.8930128226439)+0.323351735122112)*1.07198878356863+0.0399179802925199)</f>
      </c>
      <c r="J20" s="2">
        <f t="shared" si="6"/>
      </c>
    </row>
    <row r="21">
      <c r="A21" s="0">
        <v>19</v>
      </c>
      <c r="B21" s="2">
        <f>'Dataset'!H21</f>
      </c>
      <c r="C21" s="2">
        <f t="shared" si="1"/>
      </c>
      <c r="D21" s="2">
        <f t="shared" si="2"/>
      </c>
      <c r="E21" s="2">
        <f t="shared" si="3"/>
      </c>
      <c r="F21" s="2">
        <f t="shared" si="4"/>
      </c>
      <c r="G21" s="2">
        <f t="shared" si="5"/>
      </c>
      <c r="I21" s="2">
        <f>=((1.2218597690485/(-50.1609367451246*Inputs!$C21)+(0.0762329136521352*Inputs!$B21+0.6523263762447/(-27.6435864537031*Inputs!$F21)+-0.149567084563975)/((1.67297130258529*Inputs!$B21+-1.73330843835987))+(-0.0452859387321641*Inputs!$C21/(0.8878287475374*Inputs!$F21)+-0.014299141618061*Inputs!$C21/(0.687011678733938*Inputs!$B21))/((0.919509598041045*Inputs!$D21/(1.86769215168033*Inputs!$F21)+1.08256472014818*Inputs!$E21*1.08256472014818*Inputs!$B21*-0.844772753085991))+1.2218597690485/(-50.1609367451246*Inputs!$C21)+-0.506788324306425*Inputs!$D21/(1.79594594199593*Inputs!$F21)+0.82727205244809/(1.15185694006121*Inputs!$B21*(-2.36547247257281*Inputs!$A21+LN(1.09807683994562*Inputs!$F21))*-40.8930128226439)+0.323351735122112)*1.07198878356863+0.0399179802925199)</f>
      </c>
      <c r="J21" s="2">
        <f t="shared" si="6"/>
      </c>
    </row>
    <row r="22">
      <c r="A22" s="0">
        <v>20</v>
      </c>
      <c r="B22" s="2">
        <f>'Dataset'!H22</f>
      </c>
      <c r="C22" s="2">
        <f t="shared" si="1"/>
      </c>
      <c r="D22" s="2">
        <f t="shared" si="2"/>
      </c>
      <c r="E22" s="2">
        <f t="shared" si="3"/>
      </c>
      <c r="F22" s="2">
        <f t="shared" si="4"/>
      </c>
      <c r="G22" s="2">
        <f t="shared" si="5"/>
      </c>
      <c r="I22" s="2">
        <f>=((1.2218597690485/(-50.1609367451246*Inputs!$C22)+(0.0762329136521352*Inputs!$B22+0.6523263762447/(-27.6435864537031*Inputs!$F22)+-0.149567084563975)/((1.67297130258529*Inputs!$B22+-1.73330843835987))+(-0.0452859387321641*Inputs!$C22/(0.8878287475374*Inputs!$F22)+-0.014299141618061*Inputs!$C22/(0.687011678733938*Inputs!$B22))/((0.919509598041045*Inputs!$D22/(1.86769215168033*Inputs!$F22)+1.08256472014818*Inputs!$E22*1.08256472014818*Inputs!$B22*-0.844772753085991))+1.2218597690485/(-50.1609367451246*Inputs!$C22)+-0.506788324306425*Inputs!$D22/(1.79594594199593*Inputs!$F22)+0.82727205244809/(1.15185694006121*Inputs!$B22*(-2.36547247257281*Inputs!$A22+LN(1.09807683994562*Inputs!$F22))*-40.8930128226439)+0.323351735122112)*1.07198878356863+0.0399179802925199)</f>
      </c>
      <c r="J22" s="2">
        <f t="shared" si="6"/>
      </c>
    </row>
    <row r="23">
      <c r="A23" s="0">
        <v>21</v>
      </c>
      <c r="B23" s="2">
        <f>'Dataset'!H23</f>
      </c>
      <c r="C23" s="2">
        <f t="shared" si="1"/>
      </c>
      <c r="D23" s="2">
        <f t="shared" si="2"/>
      </c>
      <c r="E23" s="2">
        <f t="shared" si="3"/>
      </c>
      <c r="F23" s="2">
        <f t="shared" si="4"/>
      </c>
      <c r="G23" s="2">
        <f t="shared" si="5"/>
      </c>
      <c r="I23" s="2">
        <f>=((1.2218597690485/(-50.1609367451246*Inputs!$C23)+(0.0762329136521352*Inputs!$B23+0.6523263762447/(-27.6435864537031*Inputs!$F23)+-0.149567084563975)/((1.67297130258529*Inputs!$B23+-1.73330843835987))+(-0.0452859387321641*Inputs!$C23/(0.8878287475374*Inputs!$F23)+-0.014299141618061*Inputs!$C23/(0.687011678733938*Inputs!$B23))/((0.919509598041045*Inputs!$D23/(1.86769215168033*Inputs!$F23)+1.08256472014818*Inputs!$E23*1.08256472014818*Inputs!$B23*-0.844772753085991))+1.2218597690485/(-50.1609367451246*Inputs!$C23)+-0.506788324306425*Inputs!$D23/(1.79594594199593*Inputs!$F23)+0.82727205244809/(1.15185694006121*Inputs!$B23*(-2.36547247257281*Inputs!$A23+LN(1.09807683994562*Inputs!$F23))*-40.8930128226439)+0.323351735122112)*1.07198878356863+0.0399179802925199)</f>
      </c>
      <c r="J23" s="2">
        <f t="shared" si="6"/>
      </c>
    </row>
    <row r="24">
      <c r="A24" s="0">
        <v>22</v>
      </c>
      <c r="B24" s="2">
        <f>'Dataset'!H24</f>
      </c>
      <c r="C24" s="2">
        <f t="shared" si="1"/>
      </c>
      <c r="D24" s="2">
        <f t="shared" si="2"/>
      </c>
      <c r="E24" s="2">
        <f t="shared" si="3"/>
      </c>
      <c r="F24" s="2">
        <f t="shared" si="4"/>
      </c>
      <c r="G24" s="2">
        <f t="shared" si="5"/>
      </c>
      <c r="I24" s="2">
        <f>=((1.2218597690485/(-50.1609367451246*Inputs!$C24)+(0.0762329136521352*Inputs!$B24+0.6523263762447/(-27.6435864537031*Inputs!$F24)+-0.149567084563975)/((1.67297130258529*Inputs!$B24+-1.73330843835987))+(-0.0452859387321641*Inputs!$C24/(0.8878287475374*Inputs!$F24)+-0.014299141618061*Inputs!$C24/(0.687011678733938*Inputs!$B24))/((0.919509598041045*Inputs!$D24/(1.86769215168033*Inputs!$F24)+1.08256472014818*Inputs!$E24*1.08256472014818*Inputs!$B24*-0.844772753085991))+1.2218597690485/(-50.1609367451246*Inputs!$C24)+-0.506788324306425*Inputs!$D24/(1.79594594199593*Inputs!$F24)+0.82727205244809/(1.15185694006121*Inputs!$B24*(-2.36547247257281*Inputs!$A24+LN(1.09807683994562*Inputs!$F24))*-40.8930128226439)+0.323351735122112)*1.07198878356863+0.0399179802925199)</f>
      </c>
      <c r="J24" s="2">
        <f t="shared" si="6"/>
      </c>
    </row>
    <row r="25">
      <c r="A25" s="0">
        <v>23</v>
      </c>
      <c r="B25" s="2">
        <f>'Dataset'!H25</f>
      </c>
      <c r="C25" s="2">
        <f t="shared" si="1"/>
      </c>
      <c r="D25" s="2">
        <f t="shared" si="2"/>
      </c>
      <c r="E25" s="2">
        <f t="shared" si="3"/>
      </c>
      <c r="F25" s="2">
        <f t="shared" si="4"/>
      </c>
      <c r="G25" s="2">
        <f t="shared" si="5"/>
      </c>
      <c r="I25" s="2">
        <f>=((1.2218597690485/(-50.1609367451246*Inputs!$C25)+(0.0762329136521352*Inputs!$B25+0.6523263762447/(-27.6435864537031*Inputs!$F25)+-0.149567084563975)/((1.67297130258529*Inputs!$B25+-1.73330843835987))+(-0.0452859387321641*Inputs!$C25/(0.8878287475374*Inputs!$F25)+-0.014299141618061*Inputs!$C25/(0.687011678733938*Inputs!$B25))/((0.919509598041045*Inputs!$D25/(1.86769215168033*Inputs!$F25)+1.08256472014818*Inputs!$E25*1.08256472014818*Inputs!$B25*-0.844772753085991))+1.2218597690485/(-50.1609367451246*Inputs!$C25)+-0.506788324306425*Inputs!$D25/(1.79594594199593*Inputs!$F25)+0.82727205244809/(1.15185694006121*Inputs!$B25*(-2.36547247257281*Inputs!$A25+LN(1.09807683994562*Inputs!$F25))*-40.8930128226439)+0.323351735122112)*1.07198878356863+0.0399179802925199)</f>
      </c>
      <c r="J25" s="2">
        <f t="shared" si="6"/>
      </c>
    </row>
    <row r="26">
      <c r="A26" s="0">
        <v>24</v>
      </c>
      <c r="B26" s="2">
        <f>'Dataset'!H26</f>
      </c>
      <c r="C26" s="2">
        <f t="shared" si="1"/>
      </c>
      <c r="D26" s="2">
        <f t="shared" si="2"/>
      </c>
      <c r="E26" s="2">
        <f t="shared" si="3"/>
      </c>
      <c r="F26" s="2">
        <f t="shared" si="4"/>
      </c>
      <c r="G26" s="2">
        <f t="shared" si="5"/>
      </c>
      <c r="I26" s="2">
        <f>=((1.2218597690485/(-50.1609367451246*Inputs!$C26)+(0.0762329136521352*Inputs!$B26+0.6523263762447/(-27.6435864537031*Inputs!$F26)+-0.149567084563975)/((1.67297130258529*Inputs!$B26+-1.73330843835987))+(-0.0452859387321641*Inputs!$C26/(0.8878287475374*Inputs!$F26)+-0.014299141618061*Inputs!$C26/(0.687011678733938*Inputs!$B26))/((0.919509598041045*Inputs!$D26/(1.86769215168033*Inputs!$F26)+1.08256472014818*Inputs!$E26*1.08256472014818*Inputs!$B26*-0.844772753085991))+1.2218597690485/(-50.1609367451246*Inputs!$C26)+-0.506788324306425*Inputs!$D26/(1.79594594199593*Inputs!$F26)+0.82727205244809/(1.15185694006121*Inputs!$B26*(-2.36547247257281*Inputs!$A26+LN(1.09807683994562*Inputs!$F26))*-40.8930128226439)+0.323351735122112)*1.07198878356863+0.0399179802925199)</f>
      </c>
      <c r="J26" s="2">
        <f t="shared" si="6"/>
      </c>
    </row>
    <row r="27">
      <c r="A27" s="0">
        <v>25</v>
      </c>
      <c r="B27" s="2">
        <f>'Dataset'!H27</f>
      </c>
      <c r="C27" s="2">
        <f t="shared" si="1"/>
      </c>
      <c r="D27" s="2">
        <f t="shared" si="2"/>
      </c>
      <c r="E27" s="2">
        <f t="shared" si="3"/>
      </c>
      <c r="F27" s="2">
        <f t="shared" si="4"/>
      </c>
      <c r="G27" s="2">
        <f t="shared" si="5"/>
      </c>
      <c r="I27" s="2">
        <f>=((1.2218597690485/(-50.1609367451246*Inputs!$C27)+(0.0762329136521352*Inputs!$B27+0.6523263762447/(-27.6435864537031*Inputs!$F27)+-0.149567084563975)/((1.67297130258529*Inputs!$B27+-1.73330843835987))+(-0.0452859387321641*Inputs!$C27/(0.8878287475374*Inputs!$F27)+-0.014299141618061*Inputs!$C27/(0.687011678733938*Inputs!$B27))/((0.919509598041045*Inputs!$D27/(1.86769215168033*Inputs!$F27)+1.08256472014818*Inputs!$E27*1.08256472014818*Inputs!$B27*-0.844772753085991))+1.2218597690485/(-50.1609367451246*Inputs!$C27)+-0.506788324306425*Inputs!$D27/(1.79594594199593*Inputs!$F27)+0.82727205244809/(1.15185694006121*Inputs!$B27*(-2.36547247257281*Inputs!$A27+LN(1.09807683994562*Inputs!$F27))*-40.8930128226439)+0.323351735122112)*1.07198878356863+0.0399179802925199)</f>
      </c>
      <c r="J27" s="2">
        <f t="shared" si="6"/>
      </c>
    </row>
    <row r="28">
      <c r="A28" s="0">
        <v>26</v>
      </c>
      <c r="B28" s="2">
        <f>'Dataset'!H28</f>
      </c>
      <c r="C28" s="2">
        <f t="shared" si="1"/>
      </c>
      <c r="D28" s="2">
        <f t="shared" si="2"/>
      </c>
      <c r="E28" s="2">
        <f t="shared" si="3"/>
      </c>
      <c r="F28" s="2">
        <f t="shared" si="4"/>
      </c>
      <c r="G28" s="2">
        <f t="shared" si="5"/>
      </c>
      <c r="I28" s="2">
        <f>=((1.2218597690485/(-50.1609367451246*Inputs!$C28)+(0.0762329136521352*Inputs!$B28+0.6523263762447/(-27.6435864537031*Inputs!$F28)+-0.149567084563975)/((1.67297130258529*Inputs!$B28+-1.73330843835987))+(-0.0452859387321641*Inputs!$C28/(0.8878287475374*Inputs!$F28)+-0.014299141618061*Inputs!$C28/(0.687011678733938*Inputs!$B28))/((0.919509598041045*Inputs!$D28/(1.86769215168033*Inputs!$F28)+1.08256472014818*Inputs!$E28*1.08256472014818*Inputs!$B28*-0.844772753085991))+1.2218597690485/(-50.1609367451246*Inputs!$C28)+-0.506788324306425*Inputs!$D28/(1.79594594199593*Inputs!$F28)+0.82727205244809/(1.15185694006121*Inputs!$B28*(-2.36547247257281*Inputs!$A28+LN(1.09807683994562*Inputs!$F28))*-40.8930128226439)+0.323351735122112)*1.07198878356863+0.0399179802925199)</f>
      </c>
      <c r="J28" s="2">
        <f t="shared" si="6"/>
      </c>
    </row>
    <row r="29">
      <c r="A29" s="0">
        <v>27</v>
      </c>
      <c r="B29" s="2">
        <f>'Dataset'!H29</f>
      </c>
      <c r="C29" s="2">
        <f t="shared" si="1"/>
      </c>
      <c r="D29" s="2">
        <f t="shared" si="2"/>
      </c>
      <c r="E29" s="2">
        <f t="shared" si="3"/>
      </c>
      <c r="F29" s="2">
        <f t="shared" si="4"/>
      </c>
      <c r="G29" s="2">
        <f t="shared" si="5"/>
      </c>
      <c r="I29" s="2">
        <f>=((1.2218597690485/(-50.1609367451246*Inputs!$C29)+(0.0762329136521352*Inputs!$B29+0.6523263762447/(-27.6435864537031*Inputs!$F29)+-0.149567084563975)/((1.67297130258529*Inputs!$B29+-1.73330843835987))+(-0.0452859387321641*Inputs!$C29/(0.8878287475374*Inputs!$F29)+-0.014299141618061*Inputs!$C29/(0.687011678733938*Inputs!$B29))/((0.919509598041045*Inputs!$D29/(1.86769215168033*Inputs!$F29)+1.08256472014818*Inputs!$E29*1.08256472014818*Inputs!$B29*-0.844772753085991))+1.2218597690485/(-50.1609367451246*Inputs!$C29)+-0.506788324306425*Inputs!$D29/(1.79594594199593*Inputs!$F29)+0.82727205244809/(1.15185694006121*Inputs!$B29*(-2.36547247257281*Inputs!$A29+LN(1.09807683994562*Inputs!$F29))*-40.8930128226439)+0.323351735122112)*1.07198878356863+0.0399179802925199)</f>
      </c>
      <c r="J29" s="2">
        <f t="shared" si="6"/>
      </c>
    </row>
    <row r="30">
      <c r="A30" s="0">
        <v>28</v>
      </c>
      <c r="B30" s="2">
        <f>'Dataset'!H30</f>
      </c>
      <c r="C30" s="2">
        <f t="shared" si="1"/>
      </c>
      <c r="D30" s="2">
        <f t="shared" si="2"/>
      </c>
      <c r="E30" s="2">
        <f t="shared" si="3"/>
      </c>
      <c r="F30" s="2">
        <f t="shared" si="4"/>
      </c>
      <c r="G30" s="2">
        <f t="shared" si="5"/>
      </c>
      <c r="I30" s="2">
        <f>=((1.2218597690485/(-50.1609367451246*Inputs!$C30)+(0.0762329136521352*Inputs!$B30+0.6523263762447/(-27.6435864537031*Inputs!$F30)+-0.149567084563975)/((1.67297130258529*Inputs!$B30+-1.73330843835987))+(-0.0452859387321641*Inputs!$C30/(0.8878287475374*Inputs!$F30)+-0.014299141618061*Inputs!$C30/(0.687011678733938*Inputs!$B30))/((0.919509598041045*Inputs!$D30/(1.86769215168033*Inputs!$F30)+1.08256472014818*Inputs!$E30*1.08256472014818*Inputs!$B30*-0.844772753085991))+1.2218597690485/(-50.1609367451246*Inputs!$C30)+-0.506788324306425*Inputs!$D30/(1.79594594199593*Inputs!$F30)+0.82727205244809/(1.15185694006121*Inputs!$B30*(-2.36547247257281*Inputs!$A30+LN(1.09807683994562*Inputs!$F30))*-40.8930128226439)+0.323351735122112)*1.07198878356863+0.0399179802925199)</f>
      </c>
      <c r="J30" s="2">
        <f t="shared" si="6"/>
      </c>
    </row>
    <row r="31">
      <c r="A31" s="0">
        <v>29</v>
      </c>
      <c r="B31" s="2">
        <f>'Dataset'!H31</f>
      </c>
      <c r="C31" s="2">
        <f t="shared" si="1"/>
      </c>
      <c r="D31" s="2">
        <f t="shared" si="2"/>
      </c>
      <c r="E31" s="2">
        <f t="shared" si="3"/>
      </c>
      <c r="F31" s="2">
        <f t="shared" si="4"/>
      </c>
      <c r="G31" s="2">
        <f t="shared" si="5"/>
      </c>
      <c r="I31" s="2">
        <f>=((1.2218597690485/(-50.1609367451246*Inputs!$C31)+(0.0762329136521352*Inputs!$B31+0.6523263762447/(-27.6435864537031*Inputs!$F31)+-0.149567084563975)/((1.67297130258529*Inputs!$B31+-1.73330843835987))+(-0.0452859387321641*Inputs!$C31/(0.8878287475374*Inputs!$F31)+-0.014299141618061*Inputs!$C31/(0.687011678733938*Inputs!$B31))/((0.919509598041045*Inputs!$D31/(1.86769215168033*Inputs!$F31)+1.08256472014818*Inputs!$E31*1.08256472014818*Inputs!$B31*-0.844772753085991))+1.2218597690485/(-50.1609367451246*Inputs!$C31)+-0.506788324306425*Inputs!$D31/(1.79594594199593*Inputs!$F31)+0.82727205244809/(1.15185694006121*Inputs!$B31*(-2.36547247257281*Inputs!$A31+LN(1.09807683994562*Inputs!$F31))*-40.8930128226439)+0.323351735122112)*1.07198878356863+0.0399179802925199)</f>
      </c>
      <c r="J31" s="2">
        <f t="shared" si="6"/>
      </c>
    </row>
    <row r="32">
      <c r="A32" s="0">
        <v>30</v>
      </c>
      <c r="B32" s="2">
        <f>'Dataset'!H32</f>
      </c>
      <c r="C32" s="2">
        <f t="shared" si="1"/>
      </c>
      <c r="D32" s="2">
        <f t="shared" si="2"/>
      </c>
      <c r="E32" s="2">
        <f t="shared" si="3"/>
      </c>
      <c r="F32" s="2">
        <f t="shared" si="4"/>
      </c>
      <c r="G32" s="2">
        <f t="shared" si="5"/>
      </c>
      <c r="I32" s="2">
        <f>=((1.2218597690485/(-50.1609367451246*Inputs!$C32)+(0.0762329136521352*Inputs!$B32+0.6523263762447/(-27.6435864537031*Inputs!$F32)+-0.149567084563975)/((1.67297130258529*Inputs!$B32+-1.73330843835987))+(-0.0452859387321641*Inputs!$C32/(0.8878287475374*Inputs!$F32)+-0.014299141618061*Inputs!$C32/(0.687011678733938*Inputs!$B32))/((0.919509598041045*Inputs!$D32/(1.86769215168033*Inputs!$F32)+1.08256472014818*Inputs!$E32*1.08256472014818*Inputs!$B32*-0.844772753085991))+1.2218597690485/(-50.1609367451246*Inputs!$C32)+-0.506788324306425*Inputs!$D32/(1.79594594199593*Inputs!$F32)+0.82727205244809/(1.15185694006121*Inputs!$B32*(-2.36547247257281*Inputs!$A32+LN(1.09807683994562*Inputs!$F32))*-40.8930128226439)+0.323351735122112)*1.07198878356863+0.0399179802925199)</f>
      </c>
      <c r="J32" s="2">
        <f t="shared" si="6"/>
      </c>
    </row>
    <row r="33">
      <c r="A33" s="0">
        <v>31</v>
      </c>
      <c r="B33" s="2">
        <f>'Dataset'!H33</f>
      </c>
      <c r="C33" s="2">
        <f t="shared" si="1"/>
      </c>
      <c r="D33" s="2">
        <f t="shared" si="2"/>
      </c>
      <c r="E33" s="2">
        <f t="shared" si="3"/>
      </c>
      <c r="F33" s="2">
        <f t="shared" si="4"/>
      </c>
      <c r="G33" s="2">
        <f t="shared" si="5"/>
      </c>
      <c r="I33" s="2">
        <f>=((1.2218597690485/(-50.1609367451246*Inputs!$C33)+(0.0762329136521352*Inputs!$B33+0.6523263762447/(-27.6435864537031*Inputs!$F33)+-0.149567084563975)/((1.67297130258529*Inputs!$B33+-1.73330843835987))+(-0.0452859387321641*Inputs!$C33/(0.8878287475374*Inputs!$F33)+-0.014299141618061*Inputs!$C33/(0.687011678733938*Inputs!$B33))/((0.919509598041045*Inputs!$D33/(1.86769215168033*Inputs!$F33)+1.08256472014818*Inputs!$E33*1.08256472014818*Inputs!$B33*-0.844772753085991))+1.2218597690485/(-50.1609367451246*Inputs!$C33)+-0.506788324306425*Inputs!$D33/(1.79594594199593*Inputs!$F33)+0.82727205244809/(1.15185694006121*Inputs!$B33*(-2.36547247257281*Inputs!$A33+LN(1.09807683994562*Inputs!$F33))*-40.8930128226439)+0.323351735122112)*1.07198878356863+0.0399179802925199)</f>
      </c>
      <c r="J33" s="2">
        <f t="shared" si="6"/>
      </c>
    </row>
    <row r="34">
      <c r="A34" s="0">
        <v>32</v>
      </c>
      <c r="B34" s="2">
        <f>'Dataset'!H34</f>
      </c>
      <c r="C34" s="2">
        <f t="shared" si="1"/>
      </c>
      <c r="D34" s="2">
        <f t="shared" si="2"/>
      </c>
      <c r="E34" s="2">
        <f t="shared" si="3"/>
      </c>
      <c r="F34" s="2">
        <f t="shared" si="4"/>
      </c>
      <c r="G34" s="2">
        <f t="shared" si="5"/>
      </c>
      <c r="I34" s="2">
        <f>=((1.2218597690485/(-50.1609367451246*Inputs!$C34)+(0.0762329136521352*Inputs!$B34+0.6523263762447/(-27.6435864537031*Inputs!$F34)+-0.149567084563975)/((1.67297130258529*Inputs!$B34+-1.73330843835987))+(-0.0452859387321641*Inputs!$C34/(0.8878287475374*Inputs!$F34)+-0.014299141618061*Inputs!$C34/(0.687011678733938*Inputs!$B34))/((0.919509598041045*Inputs!$D34/(1.86769215168033*Inputs!$F34)+1.08256472014818*Inputs!$E34*1.08256472014818*Inputs!$B34*-0.844772753085991))+1.2218597690485/(-50.1609367451246*Inputs!$C34)+-0.506788324306425*Inputs!$D34/(1.79594594199593*Inputs!$F34)+0.82727205244809/(1.15185694006121*Inputs!$B34*(-2.36547247257281*Inputs!$A34+LN(1.09807683994562*Inputs!$F34))*-40.8930128226439)+0.323351735122112)*1.07198878356863+0.0399179802925199)</f>
      </c>
      <c r="J34" s="2">
        <f t="shared" si="6"/>
      </c>
    </row>
    <row r="35">
      <c r="A35" s="0">
        <v>33</v>
      </c>
      <c r="B35" s="2">
        <f>'Dataset'!H35</f>
      </c>
      <c r="C35" s="2">
        <f t="shared" si="1"/>
      </c>
      <c r="D35" s="2">
        <f t="shared" si="2"/>
      </c>
      <c r="E35" s="2">
        <f t="shared" si="3"/>
      </c>
      <c r="F35" s="2">
        <f t="shared" si="4"/>
      </c>
      <c r="G35" s="2">
        <f t="shared" si="5"/>
      </c>
      <c r="I35" s="2">
        <f>=((1.2218597690485/(-50.1609367451246*Inputs!$C35)+(0.0762329136521352*Inputs!$B35+0.6523263762447/(-27.6435864537031*Inputs!$F35)+-0.149567084563975)/((1.67297130258529*Inputs!$B35+-1.73330843835987))+(-0.0452859387321641*Inputs!$C35/(0.8878287475374*Inputs!$F35)+-0.014299141618061*Inputs!$C35/(0.687011678733938*Inputs!$B35))/((0.919509598041045*Inputs!$D35/(1.86769215168033*Inputs!$F35)+1.08256472014818*Inputs!$E35*1.08256472014818*Inputs!$B35*-0.844772753085991))+1.2218597690485/(-50.1609367451246*Inputs!$C35)+-0.506788324306425*Inputs!$D35/(1.79594594199593*Inputs!$F35)+0.82727205244809/(1.15185694006121*Inputs!$B35*(-2.36547247257281*Inputs!$A35+LN(1.09807683994562*Inputs!$F35))*-40.8930128226439)+0.323351735122112)*1.07198878356863+0.0399179802925199)</f>
      </c>
      <c r="J35" s="2">
        <f t="shared" si="6"/>
      </c>
    </row>
    <row r="36">
      <c r="A36" s="0">
        <v>34</v>
      </c>
      <c r="B36" s="2">
        <f>'Dataset'!H36</f>
      </c>
      <c r="C36" s="2">
        <f t="shared" si="1"/>
      </c>
      <c r="D36" s="2">
        <f t="shared" si="2"/>
      </c>
      <c r="E36" s="2">
        <f t="shared" si="3"/>
      </c>
      <c r="F36" s="2">
        <f t="shared" si="4"/>
      </c>
      <c r="G36" s="2">
        <f t="shared" si="5"/>
      </c>
      <c r="I36" s="2">
        <f>=((1.2218597690485/(-50.1609367451246*Inputs!$C36)+(0.0762329136521352*Inputs!$B36+0.6523263762447/(-27.6435864537031*Inputs!$F36)+-0.149567084563975)/((1.67297130258529*Inputs!$B36+-1.73330843835987))+(-0.0452859387321641*Inputs!$C36/(0.8878287475374*Inputs!$F36)+-0.014299141618061*Inputs!$C36/(0.687011678733938*Inputs!$B36))/((0.919509598041045*Inputs!$D36/(1.86769215168033*Inputs!$F36)+1.08256472014818*Inputs!$E36*1.08256472014818*Inputs!$B36*-0.844772753085991))+1.2218597690485/(-50.1609367451246*Inputs!$C36)+-0.506788324306425*Inputs!$D36/(1.79594594199593*Inputs!$F36)+0.82727205244809/(1.15185694006121*Inputs!$B36*(-2.36547247257281*Inputs!$A36+LN(1.09807683994562*Inputs!$F36))*-40.8930128226439)+0.323351735122112)*1.07198878356863+0.0399179802925199)</f>
      </c>
      <c r="J36" s="2">
        <f t="shared" si="6"/>
      </c>
    </row>
    <row r="37">
      <c r="A37" s="0">
        <v>35</v>
      </c>
      <c r="B37" s="2">
        <f>'Dataset'!H37</f>
      </c>
      <c r="C37" s="2">
        <f t="shared" si="1"/>
      </c>
      <c r="D37" s="2">
        <f t="shared" si="2"/>
      </c>
      <c r="E37" s="2">
        <f t="shared" si="3"/>
      </c>
      <c r="F37" s="2">
        <f t="shared" si="4"/>
      </c>
      <c r="G37" s="2">
        <f t="shared" si="5"/>
      </c>
      <c r="I37" s="2">
        <f>=((1.2218597690485/(-50.1609367451246*Inputs!$C37)+(0.0762329136521352*Inputs!$B37+0.6523263762447/(-27.6435864537031*Inputs!$F37)+-0.149567084563975)/((1.67297130258529*Inputs!$B37+-1.73330843835987))+(-0.0452859387321641*Inputs!$C37/(0.8878287475374*Inputs!$F37)+-0.014299141618061*Inputs!$C37/(0.687011678733938*Inputs!$B37))/((0.919509598041045*Inputs!$D37/(1.86769215168033*Inputs!$F37)+1.08256472014818*Inputs!$E37*1.08256472014818*Inputs!$B37*-0.844772753085991))+1.2218597690485/(-50.1609367451246*Inputs!$C37)+-0.506788324306425*Inputs!$D37/(1.79594594199593*Inputs!$F37)+0.82727205244809/(1.15185694006121*Inputs!$B37*(-2.36547247257281*Inputs!$A37+LN(1.09807683994562*Inputs!$F37))*-40.8930128226439)+0.323351735122112)*1.07198878356863+0.0399179802925199)</f>
      </c>
      <c r="J37" s="2">
        <f t="shared" si="6"/>
      </c>
    </row>
    <row r="38">
      <c r="A38" s="0">
        <v>36</v>
      </c>
      <c r="B38" s="2">
        <f>'Dataset'!H38</f>
      </c>
      <c r="C38" s="2">
        <f t="shared" si="1"/>
      </c>
      <c r="D38" s="2">
        <f t="shared" si="2"/>
      </c>
      <c r="E38" s="2">
        <f t="shared" si="3"/>
      </c>
      <c r="F38" s="2">
        <f t="shared" si="4"/>
      </c>
      <c r="G38" s="2">
        <f t="shared" si="5"/>
      </c>
      <c r="I38" s="2">
        <f>=((1.2218597690485/(-50.1609367451246*Inputs!$C38)+(0.0762329136521352*Inputs!$B38+0.6523263762447/(-27.6435864537031*Inputs!$F38)+-0.149567084563975)/((1.67297130258529*Inputs!$B38+-1.73330843835987))+(-0.0452859387321641*Inputs!$C38/(0.8878287475374*Inputs!$F38)+-0.014299141618061*Inputs!$C38/(0.687011678733938*Inputs!$B38))/((0.919509598041045*Inputs!$D38/(1.86769215168033*Inputs!$F38)+1.08256472014818*Inputs!$E38*1.08256472014818*Inputs!$B38*-0.844772753085991))+1.2218597690485/(-50.1609367451246*Inputs!$C38)+-0.506788324306425*Inputs!$D38/(1.79594594199593*Inputs!$F38)+0.82727205244809/(1.15185694006121*Inputs!$B38*(-2.36547247257281*Inputs!$A38+LN(1.09807683994562*Inputs!$F38))*-40.8930128226439)+0.323351735122112)*1.07198878356863+0.0399179802925199)</f>
      </c>
      <c r="J38" s="2">
        <f t="shared" si="6"/>
      </c>
    </row>
    <row r="39">
      <c r="A39" s="0">
        <v>37</v>
      </c>
      <c r="B39" s="2">
        <f>'Dataset'!H39</f>
      </c>
      <c r="C39" s="2">
        <f t="shared" si="1"/>
      </c>
      <c r="D39" s="2">
        <f t="shared" si="2"/>
      </c>
      <c r="E39" s="2">
        <f t="shared" si="3"/>
      </c>
      <c r="F39" s="2">
        <f t="shared" si="4"/>
      </c>
      <c r="G39" s="2">
        <f t="shared" si="5"/>
      </c>
      <c r="I39" s="2">
        <f>=((1.2218597690485/(-50.1609367451246*Inputs!$C39)+(0.0762329136521352*Inputs!$B39+0.6523263762447/(-27.6435864537031*Inputs!$F39)+-0.149567084563975)/((1.67297130258529*Inputs!$B39+-1.73330843835987))+(-0.0452859387321641*Inputs!$C39/(0.8878287475374*Inputs!$F39)+-0.014299141618061*Inputs!$C39/(0.687011678733938*Inputs!$B39))/((0.919509598041045*Inputs!$D39/(1.86769215168033*Inputs!$F39)+1.08256472014818*Inputs!$E39*1.08256472014818*Inputs!$B39*-0.844772753085991))+1.2218597690485/(-50.1609367451246*Inputs!$C39)+-0.506788324306425*Inputs!$D39/(1.79594594199593*Inputs!$F39)+0.82727205244809/(1.15185694006121*Inputs!$B39*(-2.36547247257281*Inputs!$A39+LN(1.09807683994562*Inputs!$F39))*-40.8930128226439)+0.323351735122112)*1.07198878356863+0.0399179802925199)</f>
      </c>
      <c r="J39" s="2">
        <f t="shared" si="6"/>
      </c>
    </row>
    <row r="40">
      <c r="A40" s="0">
        <v>38</v>
      </c>
      <c r="B40" s="2">
        <f>'Dataset'!H40</f>
      </c>
      <c r="C40" s="2">
        <f t="shared" si="1"/>
      </c>
      <c r="D40" s="2">
        <f t="shared" si="2"/>
      </c>
      <c r="E40" s="2">
        <f t="shared" si="3"/>
      </c>
      <c r="F40" s="2">
        <f t="shared" si="4"/>
      </c>
      <c r="G40" s="2">
        <f t="shared" si="5"/>
      </c>
      <c r="I40" s="2">
        <f>=((1.2218597690485/(-50.1609367451246*Inputs!$C40)+(0.0762329136521352*Inputs!$B40+0.6523263762447/(-27.6435864537031*Inputs!$F40)+-0.149567084563975)/((1.67297130258529*Inputs!$B40+-1.73330843835987))+(-0.0452859387321641*Inputs!$C40/(0.8878287475374*Inputs!$F40)+-0.014299141618061*Inputs!$C40/(0.687011678733938*Inputs!$B40))/((0.919509598041045*Inputs!$D40/(1.86769215168033*Inputs!$F40)+1.08256472014818*Inputs!$E40*1.08256472014818*Inputs!$B40*-0.844772753085991))+1.2218597690485/(-50.1609367451246*Inputs!$C40)+-0.506788324306425*Inputs!$D40/(1.79594594199593*Inputs!$F40)+0.82727205244809/(1.15185694006121*Inputs!$B40*(-2.36547247257281*Inputs!$A40+LN(1.09807683994562*Inputs!$F40))*-40.8930128226439)+0.323351735122112)*1.07198878356863+0.0399179802925199)</f>
      </c>
      <c r="J40" s="2">
        <f t="shared" si="6"/>
      </c>
    </row>
    <row r="41">
      <c r="A41" s="0">
        <v>39</v>
      </c>
      <c r="B41" s="2">
        <f>'Dataset'!H41</f>
      </c>
      <c r="C41" s="2">
        <f t="shared" si="1"/>
      </c>
      <c r="D41" s="2">
        <f t="shared" si="2"/>
      </c>
      <c r="E41" s="2">
        <f t="shared" si="3"/>
      </c>
      <c r="F41" s="2">
        <f t="shared" si="4"/>
      </c>
      <c r="G41" s="2">
        <f t="shared" si="5"/>
      </c>
      <c r="I41" s="2">
        <f>=((1.2218597690485/(-50.1609367451246*Inputs!$C41)+(0.0762329136521352*Inputs!$B41+0.6523263762447/(-27.6435864537031*Inputs!$F41)+-0.149567084563975)/((1.67297130258529*Inputs!$B41+-1.73330843835987))+(-0.0452859387321641*Inputs!$C41/(0.8878287475374*Inputs!$F41)+-0.014299141618061*Inputs!$C41/(0.687011678733938*Inputs!$B41))/((0.919509598041045*Inputs!$D41/(1.86769215168033*Inputs!$F41)+1.08256472014818*Inputs!$E41*1.08256472014818*Inputs!$B41*-0.844772753085991))+1.2218597690485/(-50.1609367451246*Inputs!$C41)+-0.506788324306425*Inputs!$D41/(1.79594594199593*Inputs!$F41)+0.82727205244809/(1.15185694006121*Inputs!$B41*(-2.36547247257281*Inputs!$A41+LN(1.09807683994562*Inputs!$F41))*-40.8930128226439)+0.323351735122112)*1.07198878356863+0.0399179802925199)</f>
      </c>
      <c r="J41" s="2">
        <f t="shared" si="6"/>
      </c>
    </row>
    <row r="42">
      <c r="A42" s="0">
        <v>40</v>
      </c>
      <c r="B42" s="2">
        <f>'Dataset'!H42</f>
      </c>
      <c r="C42" s="2">
        <f t="shared" si="1"/>
      </c>
      <c r="D42" s="2">
        <f t="shared" si="2"/>
      </c>
      <c r="E42" s="2">
        <f t="shared" si="3"/>
      </c>
      <c r="F42" s="2">
        <f t="shared" si="4"/>
      </c>
      <c r="G42" s="2">
        <f t="shared" si="5"/>
      </c>
      <c r="I42" s="2">
        <f>=((1.2218597690485/(-50.1609367451246*Inputs!$C42)+(0.0762329136521352*Inputs!$B42+0.6523263762447/(-27.6435864537031*Inputs!$F42)+-0.149567084563975)/((1.67297130258529*Inputs!$B42+-1.73330843835987))+(-0.0452859387321641*Inputs!$C42/(0.8878287475374*Inputs!$F42)+-0.014299141618061*Inputs!$C42/(0.687011678733938*Inputs!$B42))/((0.919509598041045*Inputs!$D42/(1.86769215168033*Inputs!$F42)+1.08256472014818*Inputs!$E42*1.08256472014818*Inputs!$B42*-0.844772753085991))+1.2218597690485/(-50.1609367451246*Inputs!$C42)+-0.506788324306425*Inputs!$D42/(1.79594594199593*Inputs!$F42)+0.82727205244809/(1.15185694006121*Inputs!$B42*(-2.36547247257281*Inputs!$A42+LN(1.09807683994562*Inputs!$F42))*-40.8930128226439)+0.323351735122112)*1.07198878356863+0.0399179802925199)</f>
      </c>
      <c r="J42" s="2">
        <f t="shared" si="6"/>
      </c>
    </row>
    <row r="43">
      <c r="A43" s="0">
        <v>41</v>
      </c>
      <c r="B43" s="2">
        <f>'Dataset'!H43</f>
      </c>
      <c r="C43" s="2">
        <f t="shared" si="1"/>
      </c>
      <c r="D43" s="2">
        <f t="shared" si="2"/>
      </c>
      <c r="E43" s="2">
        <f t="shared" si="3"/>
      </c>
      <c r="F43" s="2">
        <f t="shared" si="4"/>
      </c>
      <c r="G43" s="2">
        <f t="shared" si="5"/>
      </c>
      <c r="I43" s="2">
        <f>=((1.2218597690485/(-50.1609367451246*Inputs!$C43)+(0.0762329136521352*Inputs!$B43+0.6523263762447/(-27.6435864537031*Inputs!$F43)+-0.149567084563975)/((1.67297130258529*Inputs!$B43+-1.73330843835987))+(-0.0452859387321641*Inputs!$C43/(0.8878287475374*Inputs!$F43)+-0.014299141618061*Inputs!$C43/(0.687011678733938*Inputs!$B43))/((0.919509598041045*Inputs!$D43/(1.86769215168033*Inputs!$F43)+1.08256472014818*Inputs!$E43*1.08256472014818*Inputs!$B43*-0.844772753085991))+1.2218597690485/(-50.1609367451246*Inputs!$C43)+-0.506788324306425*Inputs!$D43/(1.79594594199593*Inputs!$F43)+0.82727205244809/(1.15185694006121*Inputs!$B43*(-2.36547247257281*Inputs!$A43+LN(1.09807683994562*Inputs!$F43))*-40.8930128226439)+0.323351735122112)*1.07198878356863+0.0399179802925199)</f>
      </c>
      <c r="J43" s="2">
        <f t="shared" si="6"/>
      </c>
    </row>
    <row r="44">
      <c r="A44" s="0">
        <v>42</v>
      </c>
      <c r="B44" s="2">
        <f>'Dataset'!H44</f>
      </c>
      <c r="C44" s="2">
        <f t="shared" si="1"/>
      </c>
      <c r="D44" s="2">
        <f t="shared" si="2"/>
      </c>
      <c r="E44" s="2">
        <f t="shared" si="3"/>
      </c>
      <c r="F44" s="2">
        <f t="shared" si="4"/>
      </c>
      <c r="G44" s="2">
        <f t="shared" si="5"/>
      </c>
      <c r="I44" s="2">
        <f>=((1.2218597690485/(-50.1609367451246*Inputs!$C44)+(0.0762329136521352*Inputs!$B44+0.6523263762447/(-27.6435864537031*Inputs!$F44)+-0.149567084563975)/((1.67297130258529*Inputs!$B44+-1.73330843835987))+(-0.0452859387321641*Inputs!$C44/(0.8878287475374*Inputs!$F44)+-0.014299141618061*Inputs!$C44/(0.687011678733938*Inputs!$B44))/((0.919509598041045*Inputs!$D44/(1.86769215168033*Inputs!$F44)+1.08256472014818*Inputs!$E44*1.08256472014818*Inputs!$B44*-0.844772753085991))+1.2218597690485/(-50.1609367451246*Inputs!$C44)+-0.506788324306425*Inputs!$D44/(1.79594594199593*Inputs!$F44)+0.82727205244809/(1.15185694006121*Inputs!$B44*(-2.36547247257281*Inputs!$A44+LN(1.09807683994562*Inputs!$F44))*-40.8930128226439)+0.323351735122112)*1.07198878356863+0.0399179802925199)</f>
      </c>
      <c r="J44" s="2">
        <f t="shared" si="6"/>
      </c>
    </row>
    <row r="45">
      <c r="A45" s="0">
        <v>43</v>
      </c>
      <c r="B45" s="2">
        <f>'Dataset'!H45</f>
      </c>
      <c r="C45" s="2">
        <f t="shared" si="1"/>
      </c>
      <c r="D45" s="2">
        <f t="shared" si="2"/>
      </c>
      <c r="E45" s="2">
        <f t="shared" si="3"/>
      </c>
      <c r="F45" s="2">
        <f t="shared" si="4"/>
      </c>
      <c r="G45" s="2">
        <f t="shared" si="5"/>
      </c>
      <c r="I45" s="2">
        <f>=((1.2218597690485/(-50.1609367451246*Inputs!$C45)+(0.0762329136521352*Inputs!$B45+0.6523263762447/(-27.6435864537031*Inputs!$F45)+-0.149567084563975)/((1.67297130258529*Inputs!$B45+-1.73330843835987))+(-0.0452859387321641*Inputs!$C45/(0.8878287475374*Inputs!$F45)+-0.014299141618061*Inputs!$C45/(0.687011678733938*Inputs!$B45))/((0.919509598041045*Inputs!$D45/(1.86769215168033*Inputs!$F45)+1.08256472014818*Inputs!$E45*1.08256472014818*Inputs!$B45*-0.844772753085991))+1.2218597690485/(-50.1609367451246*Inputs!$C45)+-0.506788324306425*Inputs!$D45/(1.79594594199593*Inputs!$F45)+0.82727205244809/(1.15185694006121*Inputs!$B45*(-2.36547247257281*Inputs!$A45+LN(1.09807683994562*Inputs!$F45))*-40.8930128226439)+0.323351735122112)*1.07198878356863+0.0399179802925199)</f>
      </c>
      <c r="J45" s="2">
        <f t="shared" si="6"/>
      </c>
    </row>
    <row r="46">
      <c r="A46" s="0">
        <v>44</v>
      </c>
      <c r="B46" s="2">
        <f>'Dataset'!H46</f>
      </c>
      <c r="C46" s="2">
        <f t="shared" si="1"/>
      </c>
      <c r="D46" s="2">
        <f t="shared" si="2"/>
      </c>
      <c r="E46" s="2">
        <f t="shared" si="3"/>
      </c>
      <c r="F46" s="2">
        <f t="shared" si="4"/>
      </c>
      <c r="G46" s="2">
        <f t="shared" si="5"/>
      </c>
      <c r="I46" s="2">
        <f>=((1.2218597690485/(-50.1609367451246*Inputs!$C46)+(0.0762329136521352*Inputs!$B46+0.6523263762447/(-27.6435864537031*Inputs!$F46)+-0.149567084563975)/((1.67297130258529*Inputs!$B46+-1.73330843835987))+(-0.0452859387321641*Inputs!$C46/(0.8878287475374*Inputs!$F46)+-0.014299141618061*Inputs!$C46/(0.687011678733938*Inputs!$B46))/((0.919509598041045*Inputs!$D46/(1.86769215168033*Inputs!$F46)+1.08256472014818*Inputs!$E46*1.08256472014818*Inputs!$B46*-0.844772753085991))+1.2218597690485/(-50.1609367451246*Inputs!$C46)+-0.506788324306425*Inputs!$D46/(1.79594594199593*Inputs!$F46)+0.82727205244809/(1.15185694006121*Inputs!$B46*(-2.36547247257281*Inputs!$A46+LN(1.09807683994562*Inputs!$F46))*-40.8930128226439)+0.323351735122112)*1.07198878356863+0.0399179802925199)</f>
      </c>
      <c r="J46" s="2">
        <f t="shared" si="6"/>
      </c>
    </row>
    <row r="47">
      <c r="A47" s="0">
        <v>45</v>
      </c>
      <c r="B47" s="2">
        <f>'Dataset'!H47</f>
      </c>
      <c r="C47" s="2">
        <f t="shared" si="1"/>
      </c>
      <c r="D47" s="2">
        <f t="shared" si="2"/>
      </c>
      <c r="E47" s="2">
        <f t="shared" si="3"/>
      </c>
      <c r="F47" s="2">
        <f t="shared" si="4"/>
      </c>
      <c r="G47" s="2">
        <f t="shared" si="5"/>
      </c>
      <c r="I47" s="2">
        <f>=((1.2218597690485/(-50.1609367451246*Inputs!$C47)+(0.0762329136521352*Inputs!$B47+0.6523263762447/(-27.6435864537031*Inputs!$F47)+-0.149567084563975)/((1.67297130258529*Inputs!$B47+-1.73330843835987))+(-0.0452859387321641*Inputs!$C47/(0.8878287475374*Inputs!$F47)+-0.014299141618061*Inputs!$C47/(0.687011678733938*Inputs!$B47))/((0.919509598041045*Inputs!$D47/(1.86769215168033*Inputs!$F47)+1.08256472014818*Inputs!$E47*1.08256472014818*Inputs!$B47*-0.844772753085991))+1.2218597690485/(-50.1609367451246*Inputs!$C47)+-0.506788324306425*Inputs!$D47/(1.79594594199593*Inputs!$F47)+0.82727205244809/(1.15185694006121*Inputs!$B47*(-2.36547247257281*Inputs!$A47+LN(1.09807683994562*Inputs!$F47))*-40.8930128226439)+0.323351735122112)*1.07198878356863+0.0399179802925199)</f>
      </c>
      <c r="J47" s="2">
        <f t="shared" si="6"/>
      </c>
    </row>
    <row r="48">
      <c r="A48" s="0">
        <v>46</v>
      </c>
      <c r="B48" s="2">
        <f>'Dataset'!H48</f>
      </c>
      <c r="C48" s="2">
        <f t="shared" si="1"/>
      </c>
      <c r="D48" s="2">
        <f t="shared" si="2"/>
      </c>
      <c r="E48" s="2">
        <f t="shared" si="3"/>
      </c>
      <c r="F48" s="2">
        <f t="shared" si="4"/>
      </c>
      <c r="G48" s="2">
        <f t="shared" si="5"/>
      </c>
      <c r="I48" s="2">
        <f>=((1.2218597690485/(-50.1609367451246*Inputs!$C48)+(0.0762329136521352*Inputs!$B48+0.6523263762447/(-27.6435864537031*Inputs!$F48)+-0.149567084563975)/((1.67297130258529*Inputs!$B48+-1.73330843835987))+(-0.0452859387321641*Inputs!$C48/(0.8878287475374*Inputs!$F48)+-0.014299141618061*Inputs!$C48/(0.687011678733938*Inputs!$B48))/((0.919509598041045*Inputs!$D48/(1.86769215168033*Inputs!$F48)+1.08256472014818*Inputs!$E48*1.08256472014818*Inputs!$B48*-0.844772753085991))+1.2218597690485/(-50.1609367451246*Inputs!$C48)+-0.506788324306425*Inputs!$D48/(1.79594594199593*Inputs!$F48)+0.82727205244809/(1.15185694006121*Inputs!$B48*(-2.36547247257281*Inputs!$A48+LN(1.09807683994562*Inputs!$F48))*-40.8930128226439)+0.323351735122112)*1.07198878356863+0.0399179802925199)</f>
      </c>
      <c r="J48" s="2">
        <f t="shared" si="6"/>
      </c>
    </row>
    <row r="49">
      <c r="A49" s="0">
        <v>47</v>
      </c>
      <c r="B49" s="2">
        <f>'Dataset'!H49</f>
      </c>
      <c r="C49" s="2">
        <f t="shared" si="1"/>
      </c>
      <c r="D49" s="2">
        <f t="shared" si="2"/>
      </c>
      <c r="E49" s="2">
        <f t="shared" si="3"/>
      </c>
      <c r="F49" s="2">
        <f t="shared" si="4"/>
      </c>
      <c r="G49" s="2">
        <f t="shared" si="5"/>
      </c>
      <c r="I49" s="2">
        <f>=((1.2218597690485/(-50.1609367451246*Inputs!$C49)+(0.0762329136521352*Inputs!$B49+0.6523263762447/(-27.6435864537031*Inputs!$F49)+-0.149567084563975)/((1.67297130258529*Inputs!$B49+-1.73330843835987))+(-0.0452859387321641*Inputs!$C49/(0.8878287475374*Inputs!$F49)+-0.014299141618061*Inputs!$C49/(0.687011678733938*Inputs!$B49))/((0.919509598041045*Inputs!$D49/(1.86769215168033*Inputs!$F49)+1.08256472014818*Inputs!$E49*1.08256472014818*Inputs!$B49*-0.844772753085991))+1.2218597690485/(-50.1609367451246*Inputs!$C49)+-0.506788324306425*Inputs!$D49/(1.79594594199593*Inputs!$F49)+0.82727205244809/(1.15185694006121*Inputs!$B49*(-2.36547247257281*Inputs!$A49+LN(1.09807683994562*Inputs!$F49))*-40.8930128226439)+0.323351735122112)*1.07198878356863+0.0399179802925199)</f>
      </c>
      <c r="J49" s="2">
        <f t="shared" si="6"/>
      </c>
    </row>
    <row r="50">
      <c r="A50" s="0">
        <v>48</v>
      </c>
      <c r="B50" s="2">
        <f>'Dataset'!H50</f>
      </c>
      <c r="C50" s="2">
        <f t="shared" si="1"/>
      </c>
      <c r="D50" s="2">
        <f t="shared" si="2"/>
      </c>
      <c r="E50" s="2">
        <f t="shared" si="3"/>
      </c>
      <c r="F50" s="2">
        <f t="shared" si="4"/>
      </c>
      <c r="G50" s="2">
        <f t="shared" si="5"/>
      </c>
      <c r="I50" s="2">
        <f>=((1.2218597690485/(-50.1609367451246*Inputs!$C50)+(0.0762329136521352*Inputs!$B50+0.6523263762447/(-27.6435864537031*Inputs!$F50)+-0.149567084563975)/((1.67297130258529*Inputs!$B50+-1.73330843835987))+(-0.0452859387321641*Inputs!$C50/(0.8878287475374*Inputs!$F50)+-0.014299141618061*Inputs!$C50/(0.687011678733938*Inputs!$B50))/((0.919509598041045*Inputs!$D50/(1.86769215168033*Inputs!$F50)+1.08256472014818*Inputs!$E50*1.08256472014818*Inputs!$B50*-0.844772753085991))+1.2218597690485/(-50.1609367451246*Inputs!$C50)+-0.506788324306425*Inputs!$D50/(1.79594594199593*Inputs!$F50)+0.82727205244809/(1.15185694006121*Inputs!$B50*(-2.36547247257281*Inputs!$A50+LN(1.09807683994562*Inputs!$F50))*-40.8930128226439)+0.323351735122112)*1.07198878356863+0.0399179802925199)</f>
      </c>
      <c r="J50" s="2">
        <f t="shared" si="6"/>
      </c>
    </row>
    <row r="51">
      <c r="A51" s="0">
        <v>49</v>
      </c>
      <c r="B51" s="2">
        <f>'Dataset'!H51</f>
      </c>
      <c r="C51" s="2">
        <f t="shared" si="1"/>
      </c>
      <c r="D51" s="2">
        <f t="shared" si="2"/>
      </c>
      <c r="E51" s="2">
        <f t="shared" si="3"/>
      </c>
      <c r="F51" s="2">
        <f t="shared" si="4"/>
      </c>
      <c r="G51" s="2">
        <f t="shared" si="5"/>
      </c>
      <c r="I51" s="2">
        <f>=((1.2218597690485/(-50.1609367451246*Inputs!$C51)+(0.0762329136521352*Inputs!$B51+0.6523263762447/(-27.6435864537031*Inputs!$F51)+-0.149567084563975)/((1.67297130258529*Inputs!$B51+-1.73330843835987))+(-0.0452859387321641*Inputs!$C51/(0.8878287475374*Inputs!$F51)+-0.014299141618061*Inputs!$C51/(0.687011678733938*Inputs!$B51))/((0.919509598041045*Inputs!$D51/(1.86769215168033*Inputs!$F51)+1.08256472014818*Inputs!$E51*1.08256472014818*Inputs!$B51*-0.844772753085991))+1.2218597690485/(-50.1609367451246*Inputs!$C51)+-0.506788324306425*Inputs!$D51/(1.79594594199593*Inputs!$F51)+0.82727205244809/(1.15185694006121*Inputs!$B51*(-2.36547247257281*Inputs!$A51+LN(1.09807683994562*Inputs!$F51))*-40.8930128226439)+0.323351735122112)*1.07198878356863+0.0399179802925199)</f>
      </c>
      <c r="J51" s="2">
        <f t="shared" si="6"/>
      </c>
    </row>
    <row r="52">
      <c r="A52" s="0">
        <v>50</v>
      </c>
      <c r="B52" s="2">
        <f>'Dataset'!H52</f>
      </c>
      <c r="C52" s="2">
        <f t="shared" si="1"/>
      </c>
      <c r="D52" s="2">
        <f t="shared" si="2"/>
      </c>
      <c r="E52" s="2">
        <f t="shared" si="3"/>
      </c>
      <c r="F52" s="2">
        <f t="shared" si="4"/>
      </c>
      <c r="G52" s="2">
        <f t="shared" si="5"/>
      </c>
      <c r="I52" s="2">
        <f>=((1.2218597690485/(-50.1609367451246*Inputs!$C52)+(0.0762329136521352*Inputs!$B52+0.6523263762447/(-27.6435864537031*Inputs!$F52)+-0.149567084563975)/((1.67297130258529*Inputs!$B52+-1.73330843835987))+(-0.0452859387321641*Inputs!$C52/(0.8878287475374*Inputs!$F52)+-0.014299141618061*Inputs!$C52/(0.687011678733938*Inputs!$B52))/((0.919509598041045*Inputs!$D52/(1.86769215168033*Inputs!$F52)+1.08256472014818*Inputs!$E52*1.08256472014818*Inputs!$B52*-0.844772753085991))+1.2218597690485/(-50.1609367451246*Inputs!$C52)+-0.506788324306425*Inputs!$D52/(1.79594594199593*Inputs!$F52)+0.82727205244809/(1.15185694006121*Inputs!$B52*(-2.36547247257281*Inputs!$A52+LN(1.09807683994562*Inputs!$F52))*-40.8930128226439)+0.323351735122112)*1.07198878356863+0.0399179802925199)</f>
      </c>
      <c r="J52" s="2">
        <f t="shared" si="6"/>
      </c>
    </row>
    <row r="53">
      <c r="A53" s="0">
        <v>51</v>
      </c>
      <c r="B53" s="2">
        <f>'Dataset'!H53</f>
      </c>
      <c r="C53" s="2">
        <f t="shared" si="1"/>
      </c>
      <c r="D53" s="2">
        <f t="shared" si="2"/>
      </c>
      <c r="E53" s="2">
        <f t="shared" si="3"/>
      </c>
      <c r="F53" s="2">
        <f t="shared" si="4"/>
      </c>
      <c r="G53" s="2">
        <f t="shared" si="5"/>
      </c>
      <c r="I53" s="2">
        <f>=((1.2218597690485/(-50.1609367451246*Inputs!$C53)+(0.0762329136521352*Inputs!$B53+0.6523263762447/(-27.6435864537031*Inputs!$F53)+-0.149567084563975)/((1.67297130258529*Inputs!$B53+-1.73330843835987))+(-0.0452859387321641*Inputs!$C53/(0.8878287475374*Inputs!$F53)+-0.014299141618061*Inputs!$C53/(0.687011678733938*Inputs!$B53))/((0.919509598041045*Inputs!$D53/(1.86769215168033*Inputs!$F53)+1.08256472014818*Inputs!$E53*1.08256472014818*Inputs!$B53*-0.844772753085991))+1.2218597690485/(-50.1609367451246*Inputs!$C53)+-0.506788324306425*Inputs!$D53/(1.79594594199593*Inputs!$F53)+0.82727205244809/(1.15185694006121*Inputs!$B53*(-2.36547247257281*Inputs!$A53+LN(1.09807683994562*Inputs!$F53))*-40.8930128226439)+0.323351735122112)*1.07198878356863+0.0399179802925199)</f>
      </c>
      <c r="J53" s="2">
        <f t="shared" si="6"/>
      </c>
    </row>
    <row r="54">
      <c r="A54" s="0">
        <v>52</v>
      </c>
      <c r="B54" s="2">
        <f>'Dataset'!H54</f>
      </c>
      <c r="C54" s="2">
        <f t="shared" si="1"/>
      </c>
      <c r="D54" s="2">
        <f t="shared" si="2"/>
      </c>
      <c r="E54" s="2">
        <f t="shared" si="3"/>
      </c>
      <c r="F54" s="2">
        <f t="shared" si="4"/>
      </c>
      <c r="G54" s="2">
        <f t="shared" si="5"/>
      </c>
      <c r="I54" s="2">
        <f>=((1.2218597690485/(-50.1609367451246*Inputs!$C54)+(0.0762329136521352*Inputs!$B54+0.6523263762447/(-27.6435864537031*Inputs!$F54)+-0.149567084563975)/((1.67297130258529*Inputs!$B54+-1.73330843835987))+(-0.0452859387321641*Inputs!$C54/(0.8878287475374*Inputs!$F54)+-0.014299141618061*Inputs!$C54/(0.687011678733938*Inputs!$B54))/((0.919509598041045*Inputs!$D54/(1.86769215168033*Inputs!$F54)+1.08256472014818*Inputs!$E54*1.08256472014818*Inputs!$B54*-0.844772753085991))+1.2218597690485/(-50.1609367451246*Inputs!$C54)+-0.506788324306425*Inputs!$D54/(1.79594594199593*Inputs!$F54)+0.82727205244809/(1.15185694006121*Inputs!$B54*(-2.36547247257281*Inputs!$A54+LN(1.09807683994562*Inputs!$F54))*-40.8930128226439)+0.323351735122112)*1.07198878356863+0.0399179802925199)</f>
      </c>
      <c r="J54" s="2">
        <f t="shared" si="6"/>
      </c>
    </row>
    <row r="55">
      <c r="A55" s="0">
        <v>53</v>
      </c>
      <c r="B55" s="2">
        <f>'Dataset'!H55</f>
      </c>
      <c r="C55" s="2">
        <f t="shared" si="1"/>
      </c>
      <c r="D55" s="2">
        <f t="shared" si="2"/>
      </c>
      <c r="E55" s="2">
        <f t="shared" si="3"/>
      </c>
      <c r="F55" s="2">
        <f t="shared" si="4"/>
      </c>
      <c r="G55" s="2">
        <f t="shared" si="5"/>
      </c>
      <c r="I55" s="2">
        <f>=((1.2218597690485/(-50.1609367451246*Inputs!$C55)+(0.0762329136521352*Inputs!$B55+0.6523263762447/(-27.6435864537031*Inputs!$F55)+-0.149567084563975)/((1.67297130258529*Inputs!$B55+-1.73330843835987))+(-0.0452859387321641*Inputs!$C55/(0.8878287475374*Inputs!$F55)+-0.014299141618061*Inputs!$C55/(0.687011678733938*Inputs!$B55))/((0.919509598041045*Inputs!$D55/(1.86769215168033*Inputs!$F55)+1.08256472014818*Inputs!$E55*1.08256472014818*Inputs!$B55*-0.844772753085991))+1.2218597690485/(-50.1609367451246*Inputs!$C55)+-0.506788324306425*Inputs!$D55/(1.79594594199593*Inputs!$F55)+0.82727205244809/(1.15185694006121*Inputs!$B55*(-2.36547247257281*Inputs!$A55+LN(1.09807683994562*Inputs!$F55))*-40.8930128226439)+0.323351735122112)*1.07198878356863+0.0399179802925199)</f>
      </c>
      <c r="J55" s="2">
        <f t="shared" si="6"/>
      </c>
    </row>
    <row r="56">
      <c r="A56" s="0">
        <v>54</v>
      </c>
      <c r="B56" s="2">
        <f>'Dataset'!H56</f>
      </c>
      <c r="C56" s="2">
        <f t="shared" si="1"/>
      </c>
      <c r="D56" s="2">
        <f t="shared" si="2"/>
      </c>
      <c r="E56" s="2">
        <f t="shared" si="3"/>
      </c>
      <c r="F56" s="2">
        <f t="shared" si="4"/>
      </c>
      <c r="G56" s="2">
        <f t="shared" si="5"/>
      </c>
      <c r="I56" s="2">
        <f>=((1.2218597690485/(-50.1609367451246*Inputs!$C56)+(0.0762329136521352*Inputs!$B56+0.6523263762447/(-27.6435864537031*Inputs!$F56)+-0.149567084563975)/((1.67297130258529*Inputs!$B56+-1.73330843835987))+(-0.0452859387321641*Inputs!$C56/(0.8878287475374*Inputs!$F56)+-0.014299141618061*Inputs!$C56/(0.687011678733938*Inputs!$B56))/((0.919509598041045*Inputs!$D56/(1.86769215168033*Inputs!$F56)+1.08256472014818*Inputs!$E56*1.08256472014818*Inputs!$B56*-0.844772753085991))+1.2218597690485/(-50.1609367451246*Inputs!$C56)+-0.506788324306425*Inputs!$D56/(1.79594594199593*Inputs!$F56)+0.82727205244809/(1.15185694006121*Inputs!$B56*(-2.36547247257281*Inputs!$A56+LN(1.09807683994562*Inputs!$F56))*-40.8930128226439)+0.323351735122112)*1.07198878356863+0.0399179802925199)</f>
      </c>
      <c r="J56" s="2">
        <f t="shared" si="6"/>
      </c>
    </row>
    <row r="57">
      <c r="A57" s="0">
        <v>55</v>
      </c>
      <c r="B57" s="2">
        <f>'Dataset'!H57</f>
      </c>
      <c r="C57" s="2">
        <f t="shared" si="1"/>
      </c>
      <c r="D57" s="2">
        <f t="shared" si="2"/>
      </c>
      <c r="E57" s="2">
        <f t="shared" si="3"/>
      </c>
      <c r="F57" s="2">
        <f t="shared" si="4"/>
      </c>
      <c r="G57" s="2">
        <f t="shared" si="5"/>
      </c>
      <c r="I57" s="2">
        <f>=((1.2218597690485/(-50.1609367451246*Inputs!$C57)+(0.0762329136521352*Inputs!$B57+0.6523263762447/(-27.6435864537031*Inputs!$F57)+-0.149567084563975)/((1.67297130258529*Inputs!$B57+-1.73330843835987))+(-0.0452859387321641*Inputs!$C57/(0.8878287475374*Inputs!$F57)+-0.014299141618061*Inputs!$C57/(0.687011678733938*Inputs!$B57))/((0.919509598041045*Inputs!$D57/(1.86769215168033*Inputs!$F57)+1.08256472014818*Inputs!$E57*1.08256472014818*Inputs!$B57*-0.844772753085991))+1.2218597690485/(-50.1609367451246*Inputs!$C57)+-0.506788324306425*Inputs!$D57/(1.79594594199593*Inputs!$F57)+0.82727205244809/(1.15185694006121*Inputs!$B57*(-2.36547247257281*Inputs!$A57+LN(1.09807683994562*Inputs!$F57))*-40.8930128226439)+0.323351735122112)*1.07198878356863+0.0399179802925199)</f>
      </c>
      <c r="J57" s="2">
        <f t="shared" si="6"/>
      </c>
    </row>
    <row r="58">
      <c r="A58" s="0">
        <v>56</v>
      </c>
      <c r="B58" s="2">
        <f>'Dataset'!H58</f>
      </c>
      <c r="C58" s="2">
        <f t="shared" si="1"/>
      </c>
      <c r="D58" s="2">
        <f t="shared" si="2"/>
      </c>
      <c r="E58" s="2">
        <f t="shared" si="3"/>
      </c>
      <c r="F58" s="2">
        <f t="shared" si="4"/>
      </c>
      <c r="G58" s="2">
        <f t="shared" si="5"/>
      </c>
      <c r="I58" s="2">
        <f>=((1.2218597690485/(-50.1609367451246*Inputs!$C58)+(0.0762329136521352*Inputs!$B58+0.6523263762447/(-27.6435864537031*Inputs!$F58)+-0.149567084563975)/((1.67297130258529*Inputs!$B58+-1.73330843835987))+(-0.0452859387321641*Inputs!$C58/(0.8878287475374*Inputs!$F58)+-0.014299141618061*Inputs!$C58/(0.687011678733938*Inputs!$B58))/((0.919509598041045*Inputs!$D58/(1.86769215168033*Inputs!$F58)+1.08256472014818*Inputs!$E58*1.08256472014818*Inputs!$B58*-0.844772753085991))+1.2218597690485/(-50.1609367451246*Inputs!$C58)+-0.506788324306425*Inputs!$D58/(1.79594594199593*Inputs!$F58)+0.82727205244809/(1.15185694006121*Inputs!$B58*(-2.36547247257281*Inputs!$A58+LN(1.09807683994562*Inputs!$F58))*-40.8930128226439)+0.323351735122112)*1.07198878356863+0.0399179802925199)</f>
      </c>
      <c r="J58" s="2">
        <f t="shared" si="6"/>
      </c>
    </row>
    <row r="59">
      <c r="A59" s="0">
        <v>57</v>
      </c>
      <c r="B59" s="2">
        <f>'Dataset'!H59</f>
      </c>
      <c r="C59" s="2">
        <f t="shared" si="1"/>
      </c>
      <c r="D59" s="2">
        <f t="shared" si="2"/>
      </c>
      <c r="E59" s="2">
        <f t="shared" si="3"/>
      </c>
      <c r="F59" s="2">
        <f t="shared" si="4"/>
      </c>
      <c r="G59" s="2">
        <f t="shared" si="5"/>
      </c>
      <c r="I59" s="2">
        <f>=((1.2218597690485/(-50.1609367451246*Inputs!$C59)+(0.0762329136521352*Inputs!$B59+0.6523263762447/(-27.6435864537031*Inputs!$F59)+-0.149567084563975)/((1.67297130258529*Inputs!$B59+-1.73330843835987))+(-0.0452859387321641*Inputs!$C59/(0.8878287475374*Inputs!$F59)+-0.014299141618061*Inputs!$C59/(0.687011678733938*Inputs!$B59))/((0.919509598041045*Inputs!$D59/(1.86769215168033*Inputs!$F59)+1.08256472014818*Inputs!$E59*1.08256472014818*Inputs!$B59*-0.844772753085991))+1.2218597690485/(-50.1609367451246*Inputs!$C59)+-0.506788324306425*Inputs!$D59/(1.79594594199593*Inputs!$F59)+0.82727205244809/(1.15185694006121*Inputs!$B59*(-2.36547247257281*Inputs!$A59+LN(1.09807683994562*Inputs!$F59))*-40.8930128226439)+0.323351735122112)*1.07198878356863+0.0399179802925199)</f>
      </c>
      <c r="J59" s="2">
        <f t="shared" si="6"/>
      </c>
    </row>
    <row r="60">
      <c r="A60" s="0">
        <v>58</v>
      </c>
      <c r="B60" s="2">
        <f>'Dataset'!H60</f>
      </c>
      <c r="C60" s="2">
        <f t="shared" si="1"/>
      </c>
      <c r="D60" s="2">
        <f t="shared" si="2"/>
      </c>
      <c r="E60" s="2">
        <f t="shared" si="3"/>
      </c>
      <c r="F60" s="2">
        <f t="shared" si="4"/>
      </c>
      <c r="G60" s="2">
        <f t="shared" si="5"/>
      </c>
      <c r="I60" s="2">
        <f>=((1.2218597690485/(-50.1609367451246*Inputs!$C60)+(0.0762329136521352*Inputs!$B60+0.6523263762447/(-27.6435864537031*Inputs!$F60)+-0.149567084563975)/((1.67297130258529*Inputs!$B60+-1.73330843835987))+(-0.0452859387321641*Inputs!$C60/(0.8878287475374*Inputs!$F60)+-0.014299141618061*Inputs!$C60/(0.687011678733938*Inputs!$B60))/((0.919509598041045*Inputs!$D60/(1.86769215168033*Inputs!$F60)+1.08256472014818*Inputs!$E60*1.08256472014818*Inputs!$B60*-0.844772753085991))+1.2218597690485/(-50.1609367451246*Inputs!$C60)+-0.506788324306425*Inputs!$D60/(1.79594594199593*Inputs!$F60)+0.82727205244809/(1.15185694006121*Inputs!$B60*(-2.36547247257281*Inputs!$A60+LN(1.09807683994562*Inputs!$F60))*-40.8930128226439)+0.323351735122112)*1.07198878356863+0.0399179802925199)</f>
      </c>
      <c r="J60" s="2">
        <f t="shared" si="6"/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Export</dc:title>
  <dc:creator>HEAL</dc:creator>
  <dc:description>Excel export of a symbolic data analysis solution from HeuristicLab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