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498B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<sst xmlns="http://schemas.openxmlformats.org/spreadsheetml/2006/main" count="44" uniqueCount="44">
  <si>
    <t>Model</t>
  </si>
  <si>
    <t>SymbolicRegressionSolution</t>
  </si>
  <si>
    <t>=(-0.320482955003691*$C1+-0.235140830891097*$B1+0.44399514651511*$A1+LN((1.17008908556979*$A1+LN((1.17008908556979*$A1+(1.41666497318436*$A1+-1.02863124845216*$C1)/(1.42505950702207*$A1)+0.647919866733138))/(1.17008908556979*$A1)+-0.326961802506032))*0.311562530776642+0.381213817365809)</t>
  </si>
  <si>
    <t>Model Depth</t>
  </si>
  <si>
    <t/>
  </si>
  <si>
    <t>Model Length</t>
  </si>
  <si>
    <t>x2 = A</t>
  </si>
  <si>
    <t>x4 = B</t>
  </si>
  <si>
    <t>Estimation Limits Lower</t>
  </si>
  <si>
    <t>x5 = C</t>
  </si>
  <si>
    <t>Estimation Limits Upper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</si>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</sst>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498B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400050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7.1482772827148" customWidth="1"/>
    <col min="2" max="2" width="25.2055549621582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12</v>
      </c>
      <c r="D2" s="0" t="s">
        <v>4</v>
      </c>
    </row>
    <row r="3">
      <c r="A3" s="0" t="s">
        <v>5</v>
      </c>
      <c r="B3" s="0">
        <v>24</v>
      </c>
      <c r="D3" s="0" t="s">
        <v>6</v>
      </c>
    </row>
    <row r="4">
      <c r="D4" s="0" t="s">
        <v>7</v>
      </c>
    </row>
    <row r="5">
      <c r="A5" s="0" t="s">
        <v>8</v>
      </c>
      <c r="B5" s="1">
        <v>-9.5430214141942074</v>
      </c>
      <c r="D5" s="0" t="s">
        <v>9</v>
      </c>
    </row>
    <row r="6">
      <c r="A6" s="0" t="s">
        <v>10</v>
      </c>
      <c r="B6" s="1">
        <v>10.930289885606911</v>
      </c>
    </row>
    <row r="8">
      <c r="A8" s="0" t="s">
        <v>11</v>
      </c>
      <c r="B8" s="0">
        <v>0</v>
      </c>
    </row>
    <row r="9">
      <c r="A9" s="0" t="s">
        <v>12</v>
      </c>
      <c r="B9" s="0">
        <v>59</v>
      </c>
    </row>
    <row r="10">
      <c r="A10" s="0" t="s">
        <v>13</v>
      </c>
      <c r="B10" s="0">
        <v>59</v>
      </c>
    </row>
    <row r="11">
      <c r="A11" s="0" t="s">
        <v>14</v>
      </c>
      <c r="B11" s="0">
        <v>59</v>
      </c>
    </row>
    <row r="13">
      <c r="A13" s="0" t="s">
        <v>15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16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17</v>
      </c>
      <c r="B15" s="1">
        <f>AVERAGE(INDIRECT("'Estimated Values'!G"&amp;TrainingStart+2&amp;":G"&amp;TrainingEnd+1))</f>
      </c>
    </row>
    <row r="16">
      <c r="A16" s="0" t="s">
        <v>18</v>
      </c>
      <c r="B16" s="1">
        <f>AVERAGE(INDIRECT("'Estimated Values'!G"&amp;TestStart+2&amp;":G"&amp;TestEnd+1))</f>
      </c>
    </row>
    <row r="17">
      <c r="A17" s="0" t="s">
        <v>19</v>
      </c>
      <c r="B17" s="1">
        <f>AVERAGE(INDIRECT("'Estimated Values'!D"&amp;TrainingStart+2&amp;":D"&amp;TrainingEnd+1))</f>
      </c>
    </row>
    <row r="18">
      <c r="A18" s="0" t="s">
        <v>20</v>
      </c>
      <c r="B18" s="1">
        <f>AVERAGE(INDIRECT("'Estimated Values'!D"&amp;TestStart+2&amp;":D"&amp;TestEnd+1))</f>
      </c>
    </row>
    <row r="19">
      <c r="A19" s="0" t="s">
        <v>21</v>
      </c>
      <c r="B19" s="1">
        <f>AVERAGE(INDIRECT("'Estimated Values'!F"&amp;TrainingStart+2&amp;":F"&amp;TrainingEnd+1))</f>
      </c>
    </row>
    <row r="20">
      <c r="A20" s="0" t="s">
        <v>22</v>
      </c>
      <c r="B20" s="1">
        <f>AVERAGE(INDIRECT("'Estimated Values'!F"&amp;TestStart+2&amp;":F"&amp;TestEnd+1))</f>
      </c>
    </row>
    <row r="21">
      <c r="A21" s="0" t="s">
        <v>23</v>
      </c>
      <c r="B21" s="3">
        <f>AVERAGE(INDIRECT("'Estimated Values'!E"&amp;TrainingStart+2&amp;":E"&amp;TrainingEnd+1))</f>
      </c>
    </row>
    <row r="22">
      <c r="A22" s="0" t="s">
        <v>24</v>
      </c>
      <c r="B22" s="3">
        <f>AVERAGE(INDIRECT("'Estimated Values'!E"&amp;TestStart+2&amp;":E"&amp;TestEnd+1))</f>
      </c>
    </row>
    <row r="23">
      <c r="A23" s="0" t="s">
        <v>25</v>
      </c>
      <c r="B23" s="1">
        <f>TrainingMSE / VAR(INDIRECT("'Estimated Values'!B"&amp;TrainingStart+2&amp;":B"&amp;TrainingEnd+1))</f>
      </c>
    </row>
    <row r="24">
      <c r="A24" s="0" t="s">
        <v>26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-0.672080649677961</v>
      </c>
      <c r="D4" s="0">
        <v>-0.533464015681882</v>
      </c>
      <c r="E4" s="0">
        <v>0.138616633996079</v>
      </c>
      <c r="F4" s="0">
        <v>0.600072008641037</v>
      </c>
      <c r="G4" s="0">
        <v>0.595238095238095</v>
      </c>
      <c r="H4" s="0">
        <v>0.619216333095626</v>
      </c>
    </row>
    <row r="5">
      <c r="A5" s="0">
        <v>0.303765901324936</v>
      </c>
      <c r="B5" s="0">
        <v>0.466666666666667</v>
      </c>
      <c r="C5" s="0">
        <v>-0.66759388038943</v>
      </c>
      <c r="D5" s="0">
        <v>-0.596105702364395</v>
      </c>
      <c r="E5" s="0">
        <v>0.0714881780250348</v>
      </c>
      <c r="F5" s="0">
        <v>0.596065964633419</v>
      </c>
      <c r="G5" s="0">
        <v>0.595238095238095</v>
      </c>
      <c r="H5" s="0">
        <v>0.596639931467102</v>
      </c>
    </row>
    <row r="6">
      <c r="A6" s="0">
        <v>0.303765901324936</v>
      </c>
      <c r="B6" s="0">
        <v>0.466666666666667</v>
      </c>
      <c r="C6" s="0">
        <v>-0.348715114672561</v>
      </c>
      <c r="D6" s="0">
        <v>-0.072395689416966</v>
      </c>
      <c r="E6" s="0">
        <v>0.276319425255595</v>
      </c>
      <c r="F6" s="0">
        <v>0.592113054119133</v>
      </c>
      <c r="G6" s="0">
        <v>0.595238095238095</v>
      </c>
      <c r="H6" s="0">
        <v>0.622362909030297</v>
      </c>
    </row>
    <row r="7">
      <c r="A7" s="0">
        <v>0.303765901324936</v>
      </c>
      <c r="B7" s="0">
        <v>0.466666666666667</v>
      </c>
      <c r="C7" s="0">
        <v>-0.553916004540295</v>
      </c>
      <c r="D7" s="0">
        <v>-0.270147559591373</v>
      </c>
      <c r="E7" s="0">
        <v>0.283768444948922</v>
      </c>
      <c r="F7" s="0">
        <v>0.608075239176261</v>
      </c>
      <c r="G7" s="0">
        <v>0.595238095238095</v>
      </c>
      <c r="H7" s="0">
        <v>0.341715149252333</v>
      </c>
    </row>
    <row r="8">
      <c r="A8" s="0">
        <v>0.303765901324936</v>
      </c>
      <c r="B8" s="0">
        <v>0.466666666666667</v>
      </c>
      <c r="C8" s="0">
        <v>-0.448435689455388</v>
      </c>
      <c r="D8" s="0">
        <v>-0.158748551564311</v>
      </c>
      <c r="E8" s="0">
        <v>0.289687137891078</v>
      </c>
      <c r="F8" s="0">
        <v>0.620758152623738</v>
      </c>
      <c r="G8" s="0">
        <v>0.595238095238095</v>
      </c>
      <c r="H8" s="0">
        <v>0.447696717279604</v>
      </c>
    </row>
    <row r="9">
      <c r="A9" s="0">
        <v>0</v>
      </c>
      <c r="B9" s="0">
        <v>0.177777777777778</v>
      </c>
      <c r="C9" s="0">
        <v>-0.282352941176471</v>
      </c>
      <c r="D9" s="0">
        <v>-0.220588235294118</v>
      </c>
      <c r="E9" s="0">
        <v>0.0617647058823529</v>
      </c>
      <c r="F9" s="0">
        <v>0.661764705882353</v>
      </c>
      <c r="G9" s="0">
        <v>0.75</v>
      </c>
      <c r="H9" s="0">
        <v>0.767725683042495</v>
      </c>
    </row>
    <row r="10">
      <c r="A10" s="0">
        <v>0.407680038601243</v>
      </c>
      <c r="B10" s="0">
        <v>0.177777777777778</v>
      </c>
      <c r="C10" s="0">
        <v>-0.268531468531469</v>
      </c>
      <c r="D10" s="0">
        <v>-0.153846153846154</v>
      </c>
      <c r="E10" s="0">
        <v>0.114685314685315</v>
      </c>
      <c r="F10" s="0">
        <v>0.629370629370629</v>
      </c>
      <c r="G10" s="0">
        <v>0.75</v>
      </c>
      <c r="H10" s="0">
        <v>0.587636555476274</v>
      </c>
    </row>
    <row r="11">
      <c r="A11" s="0">
        <v>0.409335897816389</v>
      </c>
      <c r="B11" s="0">
        <v>0.177777777777778</v>
      </c>
      <c r="C11" s="0">
        <v>-0.274285714285714</v>
      </c>
      <c r="D11" s="0">
        <v>-0.128571428571429</v>
      </c>
      <c r="E11" s="0">
        <v>0.145714285714286</v>
      </c>
      <c r="F11" s="0">
        <v>0.642857142857143</v>
      </c>
      <c r="G11" s="0">
        <v>0.9375</v>
      </c>
      <c r="H11" s="0">
        <v>0.46265077163243</v>
      </c>
    </row>
    <row r="12">
      <c r="A12" s="0">
        <v>0.310780531424838</v>
      </c>
      <c r="B12" s="0">
        <v>0.331081081081081</v>
      </c>
      <c r="C12" s="0">
        <v>-0.57</v>
      </c>
      <c r="D12" s="0">
        <v>-0.07</v>
      </c>
      <c r="E12" s="0">
        <v>0.5</v>
      </c>
      <c r="F12" s="0">
        <v>1.48</v>
      </c>
      <c r="G12" s="0">
        <v>1.03061224489796</v>
      </c>
      <c r="H12" s="0">
        <v>0.686465144042496</v>
      </c>
    </row>
    <row r="13">
      <c r="A13" s="0">
        <v>0.310780531424838</v>
      </c>
      <c r="B13" s="0">
        <v>0.331081081081081</v>
      </c>
      <c r="C13" s="0">
        <v>-0.63</v>
      </c>
      <c r="D13" s="0">
        <v>-0.13</v>
      </c>
      <c r="E13" s="0">
        <v>0.5</v>
      </c>
      <c r="F13" s="0">
        <v>1.48</v>
      </c>
      <c r="G13" s="0">
        <v>1.03061224489796</v>
      </c>
      <c r="H13" s="0">
        <v>0.570400540219558</v>
      </c>
    </row>
    <row r="14">
      <c r="A14" s="0">
        <v>0.310780531424838</v>
      </c>
      <c r="B14" s="0">
        <v>0.331081081081081</v>
      </c>
      <c r="C14" s="0">
        <v>-0.97</v>
      </c>
      <c r="D14" s="0">
        <v>-0.47</v>
      </c>
      <c r="E14" s="0">
        <v>0.5</v>
      </c>
      <c r="F14" s="0">
        <v>1.48</v>
      </c>
      <c r="G14" s="0">
        <v>1.03061224489796</v>
      </c>
      <c r="H14" s="0">
        <v>0.488214059974542</v>
      </c>
    </row>
    <row r="15">
      <c r="A15" s="0">
        <v>0.310780531424838</v>
      </c>
      <c r="B15" s="0">
        <v>0.331081081081081</v>
      </c>
      <c r="C15" s="0">
        <v>-1.176</v>
      </c>
      <c r="D15" s="0">
        <v>-1.1</v>
      </c>
      <c r="E15" s="0">
        <v>0.076</v>
      </c>
      <c r="F15" s="0">
        <v>1.48</v>
      </c>
      <c r="G15" s="0">
        <v>1.03061224489796</v>
      </c>
      <c r="H15" s="0">
        <v>0.980584609709258</v>
      </c>
    </row>
    <row r="16">
      <c r="A16" s="0">
        <v>0.310780531424838</v>
      </c>
      <c r="B16" s="0">
        <v>0.331081081081081</v>
      </c>
      <c r="C16" s="0">
        <v>-0.1</v>
      </c>
      <c r="D16" s="0">
        <v>-0.09</v>
      </c>
      <c r="E16" s="0">
        <v>0.01</v>
      </c>
      <c r="F16" s="0">
        <v>1.48</v>
      </c>
      <c r="G16" s="0">
        <v>1.03061224489796</v>
      </c>
      <c r="H16" s="0">
        <v>0.878443644035394</v>
      </c>
    </row>
    <row r="17">
      <c r="A17" s="0">
        <v>0.310780531424838</v>
      </c>
      <c r="B17" s="0">
        <v>0.331081081081081</v>
      </c>
      <c r="C17" s="0">
        <v>-0.15</v>
      </c>
      <c r="D17" s="0">
        <v>-0.14</v>
      </c>
      <c r="E17" s="0">
        <v>0.01</v>
      </c>
      <c r="F17" s="0">
        <v>1.48</v>
      </c>
      <c r="G17" s="0">
        <v>1.03061224489796</v>
      </c>
      <c r="H17" s="0">
        <v>0.7644092876495</v>
      </c>
    </row>
    <row r="18">
      <c r="A18" s="0">
        <v>0.310780531424838</v>
      </c>
      <c r="B18" s="0">
        <v>0.331081081081081</v>
      </c>
      <c r="C18" s="0">
        <v>-0.51</v>
      </c>
      <c r="D18" s="0">
        <v>-0.5</v>
      </c>
      <c r="E18" s="0">
        <v>0.01</v>
      </c>
      <c r="F18" s="0">
        <v>1.48</v>
      </c>
      <c r="G18" s="0">
        <v>1.03061224489796</v>
      </c>
      <c r="H18" s="0">
        <v>0.454357326291246</v>
      </c>
    </row>
    <row r="19">
      <c r="A19" s="0">
        <v>0.310780531424838</v>
      </c>
      <c r="B19" s="0">
        <v>0.331081081081081</v>
      </c>
      <c r="C19" s="0">
        <v>-0.27</v>
      </c>
      <c r="D19" s="0">
        <v>-0.26</v>
      </c>
      <c r="E19" s="0">
        <v>0.01</v>
      </c>
      <c r="F19" s="0">
        <v>1.48</v>
      </c>
      <c r="G19" s="0">
        <v>1.03061224489796</v>
      </c>
      <c r="H19" s="0">
        <v>0.331980966911681</v>
      </c>
    </row>
    <row r="20">
      <c r="A20" s="0">
        <v>0.490418196590535</v>
      </c>
      <c r="B20" s="0">
        <v>0.8</v>
      </c>
      <c r="C20" s="0">
        <v>-1.375</v>
      </c>
      <c r="D20" s="0">
        <v>-1.25</v>
      </c>
      <c r="E20" s="0">
        <v>0.125</v>
      </c>
      <c r="F20" s="0">
        <v>0.833333333333333</v>
      </c>
      <c r="G20" s="0">
        <v>0.125</v>
      </c>
      <c r="H20" s="0">
        <v>1.17995552612205</v>
      </c>
    </row>
    <row r="21">
      <c r="A21" s="0">
        <v>0.490418196590535</v>
      </c>
      <c r="B21" s="0">
        <v>0.8</v>
      </c>
      <c r="C21" s="0">
        <v>-0.358333333333333</v>
      </c>
      <c r="D21" s="0">
        <v>-0.233333333333333</v>
      </c>
      <c r="E21" s="0">
        <v>0.125</v>
      </c>
      <c r="F21" s="0">
        <v>0.833333333333333</v>
      </c>
      <c r="G21" s="0">
        <v>0.125</v>
      </c>
      <c r="H21" s="0">
        <v>1.01018683173134</v>
      </c>
    </row>
    <row r="22">
      <c r="A22" s="0">
        <v>0.490418196590535</v>
      </c>
      <c r="B22" s="0">
        <v>0.8</v>
      </c>
      <c r="C22" s="0">
        <v>-0.2125</v>
      </c>
      <c r="D22" s="0">
        <v>-0.0875</v>
      </c>
      <c r="E22" s="0">
        <v>0.125</v>
      </c>
      <c r="F22" s="0">
        <v>0.833333333333333</v>
      </c>
      <c r="G22" s="0">
        <v>0.125</v>
      </c>
      <c r="H22" s="0">
        <v>0.828643804565013</v>
      </c>
    </row>
    <row r="23">
      <c r="A23" s="0">
        <v>0.507221330431616</v>
      </c>
      <c r="B23" s="0">
        <v>0.733333333333333</v>
      </c>
      <c r="C23" s="0">
        <v>-1.08333333333333</v>
      </c>
      <c r="D23" s="0">
        <v>-0.958333333333333</v>
      </c>
      <c r="E23" s="0">
        <v>0.125</v>
      </c>
      <c r="F23" s="0">
        <v>0.625</v>
      </c>
      <c r="G23" s="0">
        <v>0.181818181818182</v>
      </c>
      <c r="H23" s="0">
        <v>1.01799173577901</v>
      </c>
    </row>
    <row r="24">
      <c r="A24" s="0">
        <v>0.507221330431616</v>
      </c>
      <c r="B24" s="0">
        <v>0.733333333333333</v>
      </c>
      <c r="C24" s="0">
        <v>-0.5</v>
      </c>
      <c r="D24" s="0">
        <v>-0.375</v>
      </c>
      <c r="E24" s="0">
        <v>0.125</v>
      </c>
      <c r="F24" s="0">
        <v>0.625</v>
      </c>
      <c r="G24" s="0">
        <v>0.181818181818182</v>
      </c>
      <c r="H24" s="0">
        <v>0.844210661171927</v>
      </c>
    </row>
    <row r="25">
      <c r="A25" s="0">
        <v>0.507221330431616</v>
      </c>
      <c r="B25" s="0">
        <v>0.733333333333333</v>
      </c>
      <c r="C25" s="0">
        <v>-0.308333333333333</v>
      </c>
      <c r="D25" s="0">
        <v>-0.183333333333333</v>
      </c>
      <c r="E25" s="0">
        <v>0.125</v>
      </c>
      <c r="F25" s="0">
        <v>0.625</v>
      </c>
      <c r="G25" s="0">
        <v>0.181818181818182</v>
      </c>
      <c r="H25" s="0">
        <v>0.983043879652561</v>
      </c>
    </row>
    <row r="26">
      <c r="A26" s="0">
        <v>0.507221330431616</v>
      </c>
      <c r="B26" s="0">
        <v>0.733333333333333</v>
      </c>
      <c r="C26" s="0">
        <v>-0.158333333333333</v>
      </c>
      <c r="D26" s="0">
        <v>-0.0333333333333333</v>
      </c>
      <c r="E26" s="0">
        <v>0.125</v>
      </c>
      <c r="F26" s="0">
        <v>0.625</v>
      </c>
      <c r="G26" s="0">
        <v>0.181818181818182</v>
      </c>
      <c r="H26" s="0">
        <v>0.845727609832145</v>
      </c>
    </row>
    <row r="27">
      <c r="A27" s="0">
        <v>0.275114044787009</v>
      </c>
      <c r="B27" s="0">
        <v>0.378531073446328</v>
      </c>
      <c r="C27" s="0">
        <v>-0.67</v>
      </c>
      <c r="D27" s="0">
        <v>-0.583333333333333</v>
      </c>
      <c r="E27" s="0">
        <v>0.0866666666666666</v>
      </c>
      <c r="F27" s="0">
        <v>0.7375</v>
      </c>
      <c r="G27" s="0">
        <v>1.40298507462687</v>
      </c>
      <c r="H27" s="0">
        <v>0.903148404490327</v>
      </c>
    </row>
    <row r="28">
      <c r="A28" s="0">
        <v>0.275114044787009</v>
      </c>
      <c r="B28" s="0">
        <v>0.378531073446328</v>
      </c>
      <c r="C28" s="0">
        <v>-0.67</v>
      </c>
      <c r="D28" s="0">
        <v>-0.416666666666667</v>
      </c>
      <c r="E28" s="0">
        <v>0.253333333333333</v>
      </c>
      <c r="F28" s="0">
        <v>0.7375</v>
      </c>
      <c r="G28" s="0">
        <v>1.40298507462687</v>
      </c>
      <c r="H28" s="0">
        <v>0.620783966054486</v>
      </c>
    </row>
    <row r="29">
      <c r="A29" s="0">
        <v>0.275114044787009</v>
      </c>
      <c r="B29" s="0">
        <v>0.378531073446328</v>
      </c>
      <c r="C29" s="0">
        <v>-0.645833333333333</v>
      </c>
      <c r="D29" s="0">
        <v>-0.183333333333333</v>
      </c>
      <c r="E29" s="0">
        <v>0.4625</v>
      </c>
      <c r="F29" s="0">
        <v>0.7375</v>
      </c>
      <c r="G29" s="0">
        <v>1.40298507462687</v>
      </c>
      <c r="H29" s="0">
        <v>0.259057924599257</v>
      </c>
    </row>
    <row r="30">
      <c r="A30" s="0">
        <v>0.275114044787009</v>
      </c>
      <c r="B30" s="0">
        <v>0.378531073446328</v>
      </c>
      <c r="C30" s="0">
        <v>-0.504166666666667</v>
      </c>
      <c r="D30" s="0">
        <v>-0.0416666666666667</v>
      </c>
      <c r="E30" s="0">
        <v>0.4625</v>
      </c>
      <c r="F30" s="0">
        <v>0.7375</v>
      </c>
      <c r="G30" s="0">
        <v>1.40298507462687</v>
      </c>
      <c r="H30" s="0">
        <v>0.177572460465502</v>
      </c>
    </row>
    <row r="31">
      <c r="A31" s="0">
        <v>0.116617219019459</v>
      </c>
      <c r="B31" s="0">
        <v>0.38961038961039</v>
      </c>
      <c r="C31" s="0">
        <v>-0.3</v>
      </c>
      <c r="D31" s="0">
        <v>-0.225</v>
      </c>
      <c r="E31" s="0">
        <v>0.075</v>
      </c>
      <c r="F31" s="0">
        <v>0.320833333333333</v>
      </c>
      <c r="G31" s="0">
        <v>0.866666666666667</v>
      </c>
      <c r="H31" s="0">
        <v>0.801107471346089</v>
      </c>
    </row>
    <row r="32">
      <c r="A32" s="0">
        <v>0.116617219019459</v>
      </c>
      <c r="B32" s="0">
        <v>0.38961038961039</v>
      </c>
      <c r="C32" s="0">
        <v>-0.241666666666667</v>
      </c>
      <c r="D32" s="0">
        <v>-0.0958333333333333</v>
      </c>
      <c r="E32" s="0">
        <v>0.145833333333333</v>
      </c>
      <c r="F32" s="0">
        <v>0.320833333333333</v>
      </c>
      <c r="G32" s="0">
        <v>0.866666666666667</v>
      </c>
      <c r="H32" s="0">
        <v>0.672002095615461</v>
      </c>
    </row>
    <row r="33">
      <c r="A33" s="0">
        <v>0.116617219019459</v>
      </c>
      <c r="B33" s="0">
        <v>0.38961038961039</v>
      </c>
      <c r="C33" s="0">
        <v>-0.204166666666667</v>
      </c>
      <c r="D33" s="0">
        <v>-0.0583333333333333</v>
      </c>
      <c r="E33" s="0">
        <v>0.145833333333333</v>
      </c>
      <c r="F33" s="0">
        <v>0.320833333333333</v>
      </c>
      <c r="G33" s="0">
        <v>0.866666666666667</v>
      </c>
      <c r="H33" s="0">
        <v>0.802997722141214</v>
      </c>
    </row>
    <row r="34">
      <c r="A34" s="0">
        <v>0.449391466091054</v>
      </c>
      <c r="B34" s="0">
        <v>0.48780487804878</v>
      </c>
      <c r="C34" s="0">
        <v>-0.6</v>
      </c>
      <c r="D34" s="0">
        <v>-0.541666666666667</v>
      </c>
      <c r="E34" s="0">
        <v>0.0583333333333333</v>
      </c>
      <c r="F34" s="0">
        <v>0.5125</v>
      </c>
      <c r="G34" s="0">
        <v>1.83333333333333</v>
      </c>
      <c r="H34" s="0">
        <v>0.852769874738052</v>
      </c>
    </row>
    <row r="35">
      <c r="A35" s="0">
        <v>0.449391466091054</v>
      </c>
      <c r="B35" s="0">
        <v>0.48780487804878</v>
      </c>
      <c r="C35" s="0">
        <v>-0.6</v>
      </c>
      <c r="D35" s="0">
        <v>-0.333333333333333</v>
      </c>
      <c r="E35" s="0">
        <v>0.266666666666667</v>
      </c>
      <c r="F35" s="0">
        <v>0.5125</v>
      </c>
      <c r="G35" s="0">
        <v>1.83333333333333</v>
      </c>
      <c r="H35" s="0">
        <v>0.701349171780048</v>
      </c>
    </row>
    <row r="36">
      <c r="A36" s="0">
        <v>0.449391466091054</v>
      </c>
      <c r="B36" s="0">
        <v>0.48780487804878</v>
      </c>
      <c r="C36" s="0">
        <v>-0.391666666666667</v>
      </c>
      <c r="D36" s="0">
        <v>-0.0833333333333334</v>
      </c>
      <c r="E36" s="0">
        <v>0.308333333333333</v>
      </c>
      <c r="F36" s="0">
        <v>0.5125</v>
      </c>
      <c r="G36" s="0">
        <v>1.83333333333333</v>
      </c>
      <c r="H36" s="0">
        <v>0.409634745989158</v>
      </c>
    </row>
    <row r="37">
      <c r="A37" s="0">
        <v>0.445586185296255</v>
      </c>
      <c r="B37" s="0">
        <v>0.85</v>
      </c>
      <c r="C37" s="0">
        <v>-1.1</v>
      </c>
      <c r="D37" s="0">
        <v>-0.5</v>
      </c>
      <c r="E37" s="0">
        <v>0.6</v>
      </c>
      <c r="F37" s="0">
        <v>1</v>
      </c>
      <c r="G37" s="0">
        <v>0.0882352941176471</v>
      </c>
      <c r="H37" s="0">
        <v>0.867378105879455</v>
      </c>
    </row>
    <row r="38">
      <c r="A38" s="0">
        <v>0.445586185296255</v>
      </c>
      <c r="B38" s="0">
        <v>0.85</v>
      </c>
      <c r="C38" s="0">
        <v>-2.04</v>
      </c>
      <c r="D38" s="0">
        <v>-1.5</v>
      </c>
      <c r="E38" s="0">
        <v>0.54</v>
      </c>
      <c r="F38" s="0">
        <v>1</v>
      </c>
      <c r="G38" s="0">
        <v>0.0882352941176471</v>
      </c>
      <c r="H38" s="0">
        <v>0.957840510952416</v>
      </c>
    </row>
    <row r="39">
      <c r="A39" s="0">
        <v>0.445586185296255</v>
      </c>
      <c r="B39" s="0">
        <v>0.85</v>
      </c>
      <c r="C39" s="0">
        <v>-0.685</v>
      </c>
      <c r="D39" s="0">
        <v>-0.235</v>
      </c>
      <c r="E39" s="0">
        <v>0.45</v>
      </c>
      <c r="F39" s="0">
        <v>1</v>
      </c>
      <c r="G39" s="0">
        <v>0.0882352941176471</v>
      </c>
      <c r="H39" s="0">
        <v>0.803672988782254</v>
      </c>
    </row>
    <row r="40">
      <c r="A40" s="0">
        <v>0.445586185296255</v>
      </c>
      <c r="B40" s="0">
        <v>0.7</v>
      </c>
      <c r="C40" s="0">
        <v>-0.685</v>
      </c>
      <c r="D40" s="0">
        <v>-0.235</v>
      </c>
      <c r="E40" s="0">
        <v>0.45</v>
      </c>
      <c r="F40" s="0">
        <v>1</v>
      </c>
      <c r="G40" s="0">
        <v>0.214285714285714</v>
      </c>
      <c r="H40" s="0">
        <v>0.609599691306896</v>
      </c>
    </row>
    <row r="41">
      <c r="A41" s="0">
        <v>0.445586185296255</v>
      </c>
      <c r="B41" s="0">
        <v>0.7</v>
      </c>
      <c r="C41" s="0">
        <v>-0.95</v>
      </c>
      <c r="D41" s="0">
        <v>-0.5</v>
      </c>
      <c r="E41" s="0">
        <v>0.45</v>
      </c>
      <c r="F41" s="0">
        <v>1</v>
      </c>
      <c r="G41" s="0">
        <v>0.214285714285714</v>
      </c>
      <c r="H41" s="0">
        <v>0.748631873889885</v>
      </c>
    </row>
    <row r="42">
      <c r="A42" s="0">
        <v>0.445586185296255</v>
      </c>
      <c r="B42" s="0">
        <v>0.55</v>
      </c>
      <c r="C42" s="0">
        <v>-0.85</v>
      </c>
      <c r="D42" s="0">
        <v>-0.25</v>
      </c>
      <c r="E42" s="0">
        <v>0.6</v>
      </c>
      <c r="F42" s="0">
        <v>1</v>
      </c>
      <c r="G42" s="0">
        <v>0.409090909090909</v>
      </c>
      <c r="H42" s="0">
        <v>0.421991342105667</v>
      </c>
    </row>
    <row r="43">
      <c r="A43" s="0">
        <v>0.445586185296255</v>
      </c>
      <c r="B43" s="0">
        <v>0.55</v>
      </c>
      <c r="C43" s="0">
        <v>-1.1</v>
      </c>
      <c r="D43" s="0">
        <v>-0.5</v>
      </c>
      <c r="E43" s="0">
        <v>0.6</v>
      </c>
      <c r="F43" s="0">
        <v>1</v>
      </c>
      <c r="G43" s="0">
        <v>0.409090909090909</v>
      </c>
      <c r="H43" s="0">
        <v>0.704012094029992</v>
      </c>
    </row>
    <row r="44">
      <c r="A44" s="0">
        <v>0.445586185296255</v>
      </c>
      <c r="B44" s="0">
        <v>0.4</v>
      </c>
      <c r="C44" s="0">
        <v>-0.96</v>
      </c>
      <c r="D44" s="0">
        <v>-0.56</v>
      </c>
      <c r="E44" s="0">
        <v>0.4</v>
      </c>
      <c r="F44" s="0">
        <v>1</v>
      </c>
      <c r="G44" s="0">
        <v>0.75</v>
      </c>
      <c r="H44" s="0">
        <v>0.712717172688997</v>
      </c>
    </row>
    <row r="45">
      <c r="A45" s="0">
        <v>0.310780531424838</v>
      </c>
      <c r="B45" s="0">
        <v>0.331081081081081</v>
      </c>
      <c r="C45" s="0">
        <v>-0.75</v>
      </c>
      <c r="D45" s="0">
        <v>-0.25</v>
      </c>
      <c r="E45" s="0">
        <v>0.5</v>
      </c>
      <c r="F45" s="0">
        <v>1.48</v>
      </c>
      <c r="G45" s="0">
        <v>1.02040816326531</v>
      </c>
      <c r="H45" s="0">
        <v>0.588241379602905</v>
      </c>
    </row>
    <row r="46">
      <c r="A46" s="0">
        <v>0.310780531424838</v>
      </c>
      <c r="B46" s="0">
        <v>0.331081081081081</v>
      </c>
      <c r="C46" s="0">
        <v>-0.33</v>
      </c>
      <c r="D46" s="0">
        <v>-0.08</v>
      </c>
      <c r="E46" s="0">
        <v>0.25</v>
      </c>
      <c r="F46" s="0">
        <v>1.48</v>
      </c>
      <c r="G46" s="0">
        <v>1.02040816326531</v>
      </c>
      <c r="H46" s="0">
        <v>0.839212245736604</v>
      </c>
    </row>
    <row r="47">
      <c r="A47" s="0">
        <v>0.310780531424838</v>
      </c>
      <c r="B47" s="0">
        <v>0.331081081081081</v>
      </c>
      <c r="C47" s="0">
        <v>-0.5</v>
      </c>
      <c r="D47" s="0">
        <v>-0.25</v>
      </c>
      <c r="E47" s="0">
        <v>0.25</v>
      </c>
      <c r="F47" s="0">
        <v>1.48</v>
      </c>
      <c r="G47" s="0">
        <v>1.02040816326531</v>
      </c>
      <c r="H47" s="0">
        <v>0.530907025986878</v>
      </c>
    </row>
    <row r="48">
      <c r="A48" s="0">
        <v>0.310780531424838</v>
      </c>
      <c r="B48" s="0">
        <v>0.331081081081081</v>
      </c>
      <c r="C48" s="0">
        <v>-0.75</v>
      </c>
      <c r="D48" s="0">
        <v>-0.5</v>
      </c>
      <c r="E48" s="0">
        <v>0.25</v>
      </c>
      <c r="F48" s="0">
        <v>1.48</v>
      </c>
      <c r="G48" s="0">
        <v>1.02040816326531</v>
      </c>
      <c r="H48" s="0">
        <v>0.440516996831304</v>
      </c>
    </row>
    <row r="49">
      <c r="A49" s="0">
        <v>0.272454553661408</v>
      </c>
      <c r="B49" s="0">
        <v>0.5</v>
      </c>
      <c r="C49" s="0">
        <v>-1.27076411960133</v>
      </c>
      <c r="D49" s="0">
        <v>-0.606312292358804</v>
      </c>
      <c r="E49" s="0">
        <v>0.664451827242525</v>
      </c>
      <c r="F49" s="0">
        <v>1.99335548172757</v>
      </c>
      <c r="G49" s="0">
        <v>0.5</v>
      </c>
      <c r="H49" s="0">
        <v>0.244584453760698</v>
      </c>
    </row>
    <row r="50">
      <c r="A50" s="0">
        <v>0.272454553661408</v>
      </c>
      <c r="B50" s="0">
        <v>0.5</v>
      </c>
      <c r="C50" s="0">
        <v>-1.09615384615385</v>
      </c>
      <c r="D50" s="0">
        <v>-0.326923076923077</v>
      </c>
      <c r="E50" s="0">
        <v>0.769230769230769</v>
      </c>
      <c r="F50" s="0">
        <v>2.30769230769231</v>
      </c>
      <c r="G50" s="0">
        <v>0.5</v>
      </c>
      <c r="H50" s="0">
        <v>0.156289961131994</v>
      </c>
    </row>
    <row r="51">
      <c r="A51" s="0">
        <v>0.272454553661408</v>
      </c>
      <c r="B51" s="0">
        <v>0.5</v>
      </c>
      <c r="C51" s="0">
        <v>-0.912442396313364</v>
      </c>
      <c r="D51" s="0">
        <v>-0.175115207373272</v>
      </c>
      <c r="E51" s="0">
        <v>0.737327188940092</v>
      </c>
      <c r="F51" s="0">
        <v>2.21198156682028</v>
      </c>
      <c r="G51" s="0">
        <v>0.5</v>
      </c>
      <c r="H51" s="0">
        <v>0.30643109661881</v>
      </c>
    </row>
    <row r="52">
      <c r="A52" s="0">
        <v>0.260221550531588</v>
      </c>
      <c r="B52" s="0">
        <v>0.526315789473684</v>
      </c>
      <c r="C52" s="0">
        <v>-0.7010257242262</v>
      </c>
      <c r="D52" s="0">
        <v>-0.458601481801958</v>
      </c>
      <c r="E52" s="0">
        <v>0.242424242424242</v>
      </c>
      <c r="F52" s="0">
        <v>0.575757575757576</v>
      </c>
      <c r="G52" s="0">
        <v>0.4</v>
      </c>
      <c r="H52" s="0">
        <v>0.743319292494219</v>
      </c>
    </row>
    <row r="53">
      <c r="A53" s="0">
        <v>0.260221550531588</v>
      </c>
      <c r="B53" s="0">
        <v>0.526315789473684</v>
      </c>
      <c r="C53" s="0">
        <v>-0.727272727272727</v>
      </c>
      <c r="D53" s="0">
        <v>-0.637066681088097</v>
      </c>
      <c r="E53" s="0">
        <v>0.0902060461846303</v>
      </c>
      <c r="F53" s="0">
        <v>0.575757575757576</v>
      </c>
      <c r="G53" s="0">
        <v>0.4</v>
      </c>
      <c r="H53" s="0">
        <v>0.939175370229639</v>
      </c>
    </row>
    <row r="54">
      <c r="A54" s="0">
        <v>0.352657710763553</v>
      </c>
      <c r="B54" s="0">
        <v>0.25</v>
      </c>
      <c r="C54" s="0">
        <v>-0.12</v>
      </c>
      <c r="D54" s="0">
        <v>-0.0509478672985782</v>
      </c>
      <c r="E54" s="0">
        <v>0.0690521327014218</v>
      </c>
      <c r="F54" s="0">
        <v>0.2</v>
      </c>
      <c r="G54" s="0">
        <v>0</v>
      </c>
      <c r="H54" s="0">
        <v>0.804007821758557</v>
      </c>
    </row>
    <row r="55">
      <c r="A55" s="0">
        <v>0.248668898615326</v>
      </c>
      <c r="B55" s="0">
        <v>0.32</v>
      </c>
      <c r="C55" s="0">
        <v>-1.152</v>
      </c>
      <c r="D55" s="0">
        <v>-1.01</v>
      </c>
      <c r="E55" s="0">
        <v>0.142</v>
      </c>
      <c r="F55" s="0">
        <v>1.5</v>
      </c>
      <c r="G55" s="0">
        <v>1.0625</v>
      </c>
      <c r="H55" s="0">
        <v>0.996292888795739</v>
      </c>
    </row>
    <row r="56">
      <c r="A56" s="0">
        <v>0.248668898615326</v>
      </c>
      <c r="B56" s="0">
        <v>0.32</v>
      </c>
      <c r="C56" s="0">
        <v>-1.02</v>
      </c>
      <c r="D56" s="0">
        <v>-0.52</v>
      </c>
      <c r="E56" s="0">
        <v>0.5</v>
      </c>
      <c r="F56" s="0">
        <v>1.5</v>
      </c>
      <c r="G56" s="0">
        <v>1.0625</v>
      </c>
      <c r="H56" s="0">
        <v>0.868723497561084</v>
      </c>
    </row>
    <row r="57">
      <c r="A57" s="0">
        <v>0.248668898615326</v>
      </c>
      <c r="B57" s="0">
        <v>0.32</v>
      </c>
      <c r="C57" s="0">
        <v>-0.75</v>
      </c>
      <c r="D57" s="0">
        <v>-0.25</v>
      </c>
      <c r="E57" s="0">
        <v>0.5</v>
      </c>
      <c r="F57" s="0">
        <v>1.5</v>
      </c>
      <c r="G57" s="0">
        <v>1.0625</v>
      </c>
      <c r="H57" s="0">
        <v>1.12931825257769</v>
      </c>
    </row>
    <row r="58">
      <c r="A58" s="0">
        <v>0.248668898615326</v>
      </c>
      <c r="B58" s="0">
        <v>0.32</v>
      </c>
      <c r="C58" s="0">
        <v>-0.64</v>
      </c>
      <c r="D58" s="0">
        <v>-0.14</v>
      </c>
      <c r="E58" s="0">
        <v>0.5</v>
      </c>
      <c r="F58" s="0">
        <v>1.5</v>
      </c>
      <c r="G58" s="0">
        <v>1.0625</v>
      </c>
      <c r="H58" s="0">
        <v>1.03698276860398</v>
      </c>
    </row>
    <row r="59">
      <c r="A59" s="0">
        <v>0.368816399721904</v>
      </c>
      <c r="B59" s="0">
        <v>0.25</v>
      </c>
      <c r="C59" s="0">
        <v>-0.288</v>
      </c>
      <c r="D59" s="0">
        <v>-0.24</v>
      </c>
      <c r="E59" s="0">
        <v>0.048</v>
      </c>
      <c r="F59" s="0">
        <v>0.48</v>
      </c>
      <c r="G59" s="0">
        <v>0.866666666666667</v>
      </c>
      <c r="H59" s="0">
        <v>0.9697478840325</v>
      </c>
    </row>
    <row r="60">
      <c r="A60" s="0">
        <v>0.6851488</v>
      </c>
      <c r="B60" s="0">
        <v>0.6</v>
      </c>
      <c r="C60" s="0">
        <v>-0.288</v>
      </c>
      <c r="D60" s="0">
        <v>-0.24</v>
      </c>
      <c r="E60" s="0">
        <v>0.048</v>
      </c>
      <c r="F60" s="0">
        <v>0.2</v>
      </c>
      <c r="G60" s="0">
        <v>0.333333333333333</v>
      </c>
      <c r="H60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'Dataset'!E1</f>
      </c>
    </row>
    <row r="2">
      <c r="A2" s="0">
        <f>'Dataset'!B2</f>
      </c>
      <c r="B2" s="0">
        <f>'Dataset'!D2</f>
      </c>
      <c r="C2" s="0">
        <f>'Dataset'!E2</f>
      </c>
    </row>
    <row r="3">
      <c r="A3" s="0">
        <f>'Dataset'!B3</f>
      </c>
      <c r="B3" s="0">
        <f>'Dataset'!D3</f>
      </c>
      <c r="C3" s="0">
        <f>'Dataset'!E3</f>
      </c>
    </row>
    <row r="4">
      <c r="A4" s="0">
        <f>'Dataset'!B4</f>
      </c>
      <c r="B4" s="0">
        <f>'Dataset'!D4</f>
      </c>
      <c r="C4" s="0">
        <f>'Dataset'!E4</f>
      </c>
    </row>
    <row r="5">
      <c r="A5" s="0">
        <f>'Dataset'!B5</f>
      </c>
      <c r="B5" s="0">
        <f>'Dataset'!D5</f>
      </c>
      <c r="C5" s="0">
        <f>'Dataset'!E5</f>
      </c>
    </row>
    <row r="6">
      <c r="A6" s="0">
        <f>'Dataset'!B6</f>
      </c>
      <c r="B6" s="0">
        <f>'Dataset'!D6</f>
      </c>
      <c r="C6" s="0">
        <f>'Dataset'!E6</f>
      </c>
    </row>
    <row r="7">
      <c r="A7" s="0">
        <f>'Dataset'!B7</f>
      </c>
      <c r="B7" s="0">
        <f>'Dataset'!D7</f>
      </c>
      <c r="C7" s="0">
        <f>'Dataset'!E7</f>
      </c>
    </row>
    <row r="8">
      <c r="A8" s="0">
        <f>'Dataset'!B8</f>
      </c>
      <c r="B8" s="0">
        <f>'Dataset'!D8</f>
      </c>
      <c r="C8" s="0">
        <f>'Dataset'!E8</f>
      </c>
    </row>
    <row r="9">
      <c r="A9" s="0">
        <f>'Dataset'!B9</f>
      </c>
      <c r="B9" s="0">
        <f>'Dataset'!D9</f>
      </c>
      <c r="C9" s="0">
        <f>'Dataset'!E9</f>
      </c>
    </row>
    <row r="10">
      <c r="A10" s="0">
        <f>'Dataset'!B10</f>
      </c>
      <c r="B10" s="0">
        <f>'Dataset'!D10</f>
      </c>
      <c r="C10" s="0">
        <f>'Dataset'!E10</f>
      </c>
    </row>
    <row r="11">
      <c r="A11" s="0">
        <f>'Dataset'!B11</f>
      </c>
      <c r="B11" s="0">
        <f>'Dataset'!D11</f>
      </c>
      <c r="C11" s="0">
        <f>'Dataset'!E11</f>
      </c>
    </row>
    <row r="12">
      <c r="A12" s="0">
        <f>'Dataset'!B12</f>
      </c>
      <c r="B12" s="0">
        <f>'Dataset'!D12</f>
      </c>
      <c r="C12" s="0">
        <f>'Dataset'!E12</f>
      </c>
    </row>
    <row r="13">
      <c r="A13" s="0">
        <f>'Dataset'!B13</f>
      </c>
      <c r="B13" s="0">
        <f>'Dataset'!D13</f>
      </c>
      <c r="C13" s="0">
        <f>'Dataset'!E13</f>
      </c>
    </row>
    <row r="14">
      <c r="A14" s="0">
        <f>'Dataset'!B14</f>
      </c>
      <c r="B14" s="0">
        <f>'Dataset'!D14</f>
      </c>
      <c r="C14" s="0">
        <f>'Dataset'!E14</f>
      </c>
    </row>
    <row r="15">
      <c r="A15" s="0">
        <f>'Dataset'!B15</f>
      </c>
      <c r="B15" s="0">
        <f>'Dataset'!D15</f>
      </c>
      <c r="C15" s="0">
        <f>'Dataset'!E15</f>
      </c>
    </row>
    <row r="16">
      <c r="A16" s="0">
        <f>'Dataset'!B16</f>
      </c>
      <c r="B16" s="0">
        <f>'Dataset'!D16</f>
      </c>
      <c r="C16" s="0">
        <f>'Dataset'!E16</f>
      </c>
    </row>
    <row r="17">
      <c r="A17" s="0">
        <f>'Dataset'!B17</f>
      </c>
      <c r="B17" s="0">
        <f>'Dataset'!D17</f>
      </c>
      <c r="C17" s="0">
        <f>'Dataset'!E17</f>
      </c>
    </row>
    <row r="18">
      <c r="A18" s="0">
        <f>'Dataset'!B18</f>
      </c>
      <c r="B18" s="0">
        <f>'Dataset'!D18</f>
      </c>
      <c r="C18" s="0">
        <f>'Dataset'!E18</f>
      </c>
    </row>
    <row r="19">
      <c r="A19" s="0">
        <f>'Dataset'!B19</f>
      </c>
      <c r="B19" s="0">
        <f>'Dataset'!D19</f>
      </c>
      <c r="C19" s="0">
        <f>'Dataset'!E19</f>
      </c>
    </row>
    <row r="20">
      <c r="A20" s="0">
        <f>'Dataset'!B20</f>
      </c>
      <c r="B20" s="0">
        <f>'Dataset'!D20</f>
      </c>
      <c r="C20" s="0">
        <f>'Dataset'!E20</f>
      </c>
    </row>
    <row r="21">
      <c r="A21" s="0">
        <f>'Dataset'!B21</f>
      </c>
      <c r="B21" s="0">
        <f>'Dataset'!D21</f>
      </c>
      <c r="C21" s="0">
        <f>'Dataset'!E21</f>
      </c>
    </row>
    <row r="22">
      <c r="A22" s="0">
        <f>'Dataset'!B22</f>
      </c>
      <c r="B22" s="0">
        <f>'Dataset'!D22</f>
      </c>
      <c r="C22" s="0">
        <f>'Dataset'!E22</f>
      </c>
    </row>
    <row r="23">
      <c r="A23" s="0">
        <f>'Dataset'!B23</f>
      </c>
      <c r="B23" s="0">
        <f>'Dataset'!D23</f>
      </c>
      <c r="C23" s="0">
        <f>'Dataset'!E23</f>
      </c>
    </row>
    <row r="24">
      <c r="A24" s="0">
        <f>'Dataset'!B24</f>
      </c>
      <c r="B24" s="0">
        <f>'Dataset'!D24</f>
      </c>
      <c r="C24" s="0">
        <f>'Dataset'!E24</f>
      </c>
    </row>
    <row r="25">
      <c r="A25" s="0">
        <f>'Dataset'!B25</f>
      </c>
      <c r="B25" s="0">
        <f>'Dataset'!D25</f>
      </c>
      <c r="C25" s="0">
        <f>'Dataset'!E25</f>
      </c>
    </row>
    <row r="26">
      <c r="A26" s="0">
        <f>'Dataset'!B26</f>
      </c>
      <c r="B26" s="0">
        <f>'Dataset'!D26</f>
      </c>
      <c r="C26" s="0">
        <f>'Dataset'!E26</f>
      </c>
    </row>
    <row r="27">
      <c r="A27" s="0">
        <f>'Dataset'!B27</f>
      </c>
      <c r="B27" s="0">
        <f>'Dataset'!D27</f>
      </c>
      <c r="C27" s="0">
        <f>'Dataset'!E27</f>
      </c>
    </row>
    <row r="28">
      <c r="A28" s="0">
        <f>'Dataset'!B28</f>
      </c>
      <c r="B28" s="0">
        <f>'Dataset'!D28</f>
      </c>
      <c r="C28" s="0">
        <f>'Dataset'!E28</f>
      </c>
    </row>
    <row r="29">
      <c r="A29" s="0">
        <f>'Dataset'!B29</f>
      </c>
      <c r="B29" s="0">
        <f>'Dataset'!D29</f>
      </c>
      <c r="C29" s="0">
        <f>'Dataset'!E29</f>
      </c>
    </row>
    <row r="30">
      <c r="A30" s="0">
        <f>'Dataset'!B30</f>
      </c>
      <c r="B30" s="0">
        <f>'Dataset'!D30</f>
      </c>
      <c r="C30" s="0">
        <f>'Dataset'!E30</f>
      </c>
    </row>
    <row r="31">
      <c r="A31" s="0">
        <f>'Dataset'!B31</f>
      </c>
      <c r="B31" s="0">
        <f>'Dataset'!D31</f>
      </c>
      <c r="C31" s="0">
        <f>'Dataset'!E31</f>
      </c>
    </row>
    <row r="32">
      <c r="A32" s="0">
        <f>'Dataset'!B32</f>
      </c>
      <c r="B32" s="0">
        <f>'Dataset'!D32</f>
      </c>
      <c r="C32" s="0">
        <f>'Dataset'!E32</f>
      </c>
    </row>
    <row r="33">
      <c r="A33" s="0">
        <f>'Dataset'!B33</f>
      </c>
      <c r="B33" s="0">
        <f>'Dataset'!D33</f>
      </c>
      <c r="C33" s="0">
        <f>'Dataset'!E33</f>
      </c>
    </row>
    <row r="34">
      <c r="A34" s="0">
        <f>'Dataset'!B34</f>
      </c>
      <c r="B34" s="0">
        <f>'Dataset'!D34</f>
      </c>
      <c r="C34" s="0">
        <f>'Dataset'!E34</f>
      </c>
    </row>
    <row r="35">
      <c r="A35" s="0">
        <f>'Dataset'!B35</f>
      </c>
      <c r="B35" s="0">
        <f>'Dataset'!D35</f>
      </c>
      <c r="C35" s="0">
        <f>'Dataset'!E35</f>
      </c>
    </row>
    <row r="36">
      <c r="A36" s="0">
        <f>'Dataset'!B36</f>
      </c>
      <c r="B36" s="0">
        <f>'Dataset'!D36</f>
      </c>
      <c r="C36" s="0">
        <f>'Dataset'!E36</f>
      </c>
    </row>
    <row r="37">
      <c r="A37" s="0">
        <f>'Dataset'!B37</f>
      </c>
      <c r="B37" s="0">
        <f>'Dataset'!D37</f>
      </c>
      <c r="C37" s="0">
        <f>'Dataset'!E37</f>
      </c>
    </row>
    <row r="38">
      <c r="A38" s="0">
        <f>'Dataset'!B38</f>
      </c>
      <c r="B38" s="0">
        <f>'Dataset'!D38</f>
      </c>
      <c r="C38" s="0">
        <f>'Dataset'!E38</f>
      </c>
    </row>
    <row r="39">
      <c r="A39" s="0">
        <f>'Dataset'!B39</f>
      </c>
      <c r="B39" s="0">
        <f>'Dataset'!D39</f>
      </c>
      <c r="C39" s="0">
        <f>'Dataset'!E39</f>
      </c>
    </row>
    <row r="40">
      <c r="A40" s="0">
        <f>'Dataset'!B40</f>
      </c>
      <c r="B40" s="0">
        <f>'Dataset'!D40</f>
      </c>
      <c r="C40" s="0">
        <f>'Dataset'!E40</f>
      </c>
    </row>
    <row r="41">
      <c r="A41" s="0">
        <f>'Dataset'!B41</f>
      </c>
      <c r="B41" s="0">
        <f>'Dataset'!D41</f>
      </c>
      <c r="C41" s="0">
        <f>'Dataset'!E41</f>
      </c>
    </row>
    <row r="42">
      <c r="A42" s="0">
        <f>'Dataset'!B42</f>
      </c>
      <c r="B42" s="0">
        <f>'Dataset'!D42</f>
      </c>
      <c r="C42" s="0">
        <f>'Dataset'!E42</f>
      </c>
    </row>
    <row r="43">
      <c r="A43" s="0">
        <f>'Dataset'!B43</f>
      </c>
      <c r="B43" s="0">
        <f>'Dataset'!D43</f>
      </c>
      <c r="C43" s="0">
        <f>'Dataset'!E43</f>
      </c>
    </row>
    <row r="44">
      <c r="A44" s="0">
        <f>'Dataset'!B44</f>
      </c>
      <c r="B44" s="0">
        <f>'Dataset'!D44</f>
      </c>
      <c r="C44" s="0">
        <f>'Dataset'!E44</f>
      </c>
    </row>
    <row r="45">
      <c r="A45" s="0">
        <f>'Dataset'!B45</f>
      </c>
      <c r="B45" s="0">
        <f>'Dataset'!D45</f>
      </c>
      <c r="C45" s="0">
        <f>'Dataset'!E45</f>
      </c>
    </row>
    <row r="46">
      <c r="A46" s="0">
        <f>'Dataset'!B46</f>
      </c>
      <c r="B46" s="0">
        <f>'Dataset'!D46</f>
      </c>
      <c r="C46" s="0">
        <f>'Dataset'!E46</f>
      </c>
    </row>
    <row r="47">
      <c r="A47" s="0">
        <f>'Dataset'!B47</f>
      </c>
      <c r="B47" s="0">
        <f>'Dataset'!D47</f>
      </c>
      <c r="C47" s="0">
        <f>'Dataset'!E47</f>
      </c>
    </row>
    <row r="48">
      <c r="A48" s="0">
        <f>'Dataset'!B48</f>
      </c>
      <c r="B48" s="0">
        <f>'Dataset'!D48</f>
      </c>
      <c r="C48" s="0">
        <f>'Dataset'!E48</f>
      </c>
    </row>
    <row r="49">
      <c r="A49" s="0">
        <f>'Dataset'!B49</f>
      </c>
      <c r="B49" s="0">
        <f>'Dataset'!D49</f>
      </c>
      <c r="C49" s="0">
        <f>'Dataset'!E49</f>
      </c>
    </row>
    <row r="50">
      <c r="A50" s="0">
        <f>'Dataset'!B50</f>
      </c>
      <c r="B50" s="0">
        <f>'Dataset'!D50</f>
      </c>
      <c r="C50" s="0">
        <f>'Dataset'!E50</f>
      </c>
    </row>
    <row r="51">
      <c r="A51" s="0">
        <f>'Dataset'!B51</f>
      </c>
      <c r="B51" s="0">
        <f>'Dataset'!D51</f>
      </c>
      <c r="C51" s="0">
        <f>'Dataset'!E51</f>
      </c>
    </row>
    <row r="52">
      <c r="A52" s="0">
        <f>'Dataset'!B52</f>
      </c>
      <c r="B52" s="0">
        <f>'Dataset'!D52</f>
      </c>
      <c r="C52" s="0">
        <f>'Dataset'!E52</f>
      </c>
    </row>
    <row r="53">
      <c r="A53" s="0">
        <f>'Dataset'!B53</f>
      </c>
      <c r="B53" s="0">
        <f>'Dataset'!D53</f>
      </c>
      <c r="C53" s="0">
        <f>'Dataset'!E53</f>
      </c>
    </row>
    <row r="54">
      <c r="A54" s="0">
        <f>'Dataset'!B54</f>
      </c>
      <c r="B54" s="0">
        <f>'Dataset'!D54</f>
      </c>
      <c r="C54" s="0">
        <f>'Dataset'!E54</f>
      </c>
    </row>
    <row r="55">
      <c r="A55" s="0">
        <f>'Dataset'!B55</f>
      </c>
      <c r="B55" s="0">
        <f>'Dataset'!D55</f>
      </c>
      <c r="C55" s="0">
        <f>'Dataset'!E55</f>
      </c>
    </row>
    <row r="56">
      <c r="A56" s="0">
        <f>'Dataset'!B56</f>
      </c>
      <c r="B56" s="0">
        <f>'Dataset'!D56</f>
      </c>
      <c r="C56" s="0">
        <f>'Dataset'!E56</f>
      </c>
    </row>
    <row r="57">
      <c r="A57" s="0">
        <f>'Dataset'!B57</f>
      </c>
      <c r="B57" s="0">
        <f>'Dataset'!D57</f>
      </c>
      <c r="C57" s="0">
        <f>'Dataset'!E57</f>
      </c>
    </row>
    <row r="58">
      <c r="A58" s="0">
        <f>'Dataset'!B58</f>
      </c>
      <c r="B58" s="0">
        <f>'Dataset'!D58</f>
      </c>
      <c r="C58" s="0">
        <f>'Dataset'!E58</f>
      </c>
    </row>
    <row r="59">
      <c r="A59" s="0">
        <f>'Dataset'!B59</f>
      </c>
      <c r="B59" s="0">
        <f>'Dataset'!D59</f>
      </c>
      <c r="C59" s="0">
        <f>'Dataset'!E59</f>
      </c>
    </row>
    <row r="60">
      <c r="A60" s="0">
        <f>'Dataset'!B60</f>
      </c>
      <c r="B60" s="0">
        <f>'Dataset'!D60</f>
      </c>
      <c r="C60" s="0">
        <f>'Dataset'!E60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60"/>
  <sheetViews>
    <sheetView workbookViewId="0"/>
  </sheetViews>
  <sheetFormatPr defaultRowHeight="15"/>
  <cols>
    <col min="2" max="2" width="14.2425584793091" customWidth="1"/>
    <col min="3" max="3" width="15.9125690460205" customWidth="1"/>
    <col min="4" max="4" width="13.6069793701172" customWidth="1"/>
    <col min="5" max="5" width="12.8788976669312" customWidth="1"/>
    <col min="6" max="6" width="9.140625" customWidth="1"/>
    <col min="7" max="7" width="13.082799911499" customWidth="1"/>
    <col min="9" max="9" width="26.4956130981445" customWidth="1"/>
    <col min="10" max="10" width="24.086576461792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42</v>
      </c>
      <c r="J1" s="0" t="s">
        <v>43</v>
      </c>
    </row>
    <row r="2">
      <c r="A2" s="0">
        <v>0</v>
      </c>
      <c r="B2" s="2">
        <f>'Dataset'!H2</f>
      </c>
      <c r="C2" s="2">
        <f ref="C2:C60" t="shared" si="1">J2</f>
      </c>
      <c r="D2" s="2">
        <f ref="D2:D60" t="shared" si="2">ABS(B2 - C2)</f>
      </c>
      <c r="E2" s="2">
        <f ref="E2:E60" t="shared" si="3">ABS(D2 / B2)</f>
      </c>
      <c r="F2" s="2">
        <f ref="F2:F60" t="shared" si="4">C2 - B2</f>
      </c>
      <c r="G2" s="2">
        <f ref="G2:G60" t="shared" si="5">POWER(F2, 2)</f>
      </c>
      <c r="I2" s="2">
        <f>=(-0.320482955003691*Inputs!$C2+-0.235140830891097*Inputs!$B2+0.44399514651511*Inputs!$A2+LN((1.17008908556979*Inputs!$A2+LN((1.17008908556979*Inputs!$A2+(1.41666497318436*Inputs!$A2+-1.02863124845216*Inputs!$C2)/(1.42505950702207*Inputs!$A2)+0.647919866733138))/(1.17008908556979*Inputs!$A2)+-0.326961802506032))*0.311562530776642+0.381213817365809)</f>
      </c>
      <c r="J2" s="2">
        <f ref="J2:J60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-0.320482955003691*Inputs!$C3+-0.235140830891097*Inputs!$B3+0.44399514651511*Inputs!$A3+LN((1.17008908556979*Inputs!$A3+LN((1.17008908556979*Inputs!$A3+(1.41666497318436*Inputs!$A3+-1.02863124845216*Inputs!$C3)/(1.42505950702207*Inputs!$A3)+0.647919866733138))/(1.17008908556979*Inputs!$A3)+-0.326961802506032))*0.311562530776642+0.381213817365809)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-0.320482955003691*Inputs!$C4+-0.235140830891097*Inputs!$B4+0.44399514651511*Inputs!$A4+LN((1.17008908556979*Inputs!$A4+LN((1.17008908556979*Inputs!$A4+(1.41666497318436*Inputs!$A4+-1.02863124845216*Inputs!$C4)/(1.42505950702207*Inputs!$A4)+0.647919866733138))/(1.17008908556979*Inputs!$A4)+-0.326961802506032))*0.311562530776642+0.381213817365809)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-0.320482955003691*Inputs!$C5+-0.235140830891097*Inputs!$B5+0.44399514651511*Inputs!$A5+LN((1.17008908556979*Inputs!$A5+LN((1.17008908556979*Inputs!$A5+(1.41666497318436*Inputs!$A5+-1.02863124845216*Inputs!$C5)/(1.42505950702207*Inputs!$A5)+0.647919866733138))/(1.17008908556979*Inputs!$A5)+-0.326961802506032))*0.311562530776642+0.381213817365809)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-0.320482955003691*Inputs!$C6+-0.235140830891097*Inputs!$B6+0.44399514651511*Inputs!$A6+LN((1.17008908556979*Inputs!$A6+LN((1.17008908556979*Inputs!$A6+(1.41666497318436*Inputs!$A6+-1.02863124845216*Inputs!$C6)/(1.42505950702207*Inputs!$A6)+0.647919866733138))/(1.17008908556979*Inputs!$A6)+-0.326961802506032))*0.311562530776642+0.381213817365809)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-0.320482955003691*Inputs!$C7+-0.235140830891097*Inputs!$B7+0.44399514651511*Inputs!$A7+LN((1.17008908556979*Inputs!$A7+LN((1.17008908556979*Inputs!$A7+(1.41666497318436*Inputs!$A7+-1.02863124845216*Inputs!$C7)/(1.42505950702207*Inputs!$A7)+0.647919866733138))/(1.17008908556979*Inputs!$A7)+-0.326961802506032))*0.311562530776642+0.381213817365809)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-0.320482955003691*Inputs!$C8+-0.235140830891097*Inputs!$B8+0.44399514651511*Inputs!$A8+LN((1.17008908556979*Inputs!$A8+LN((1.17008908556979*Inputs!$A8+(1.41666497318436*Inputs!$A8+-1.02863124845216*Inputs!$C8)/(1.42505950702207*Inputs!$A8)+0.647919866733138))/(1.17008908556979*Inputs!$A8)+-0.326961802506032))*0.311562530776642+0.381213817365809)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-0.320482955003691*Inputs!$C9+-0.235140830891097*Inputs!$B9+0.44399514651511*Inputs!$A9+LN((1.17008908556979*Inputs!$A9+LN((1.17008908556979*Inputs!$A9+(1.41666497318436*Inputs!$A9+-1.02863124845216*Inputs!$C9)/(1.42505950702207*Inputs!$A9)+0.647919866733138))/(1.17008908556979*Inputs!$A9)+-0.326961802506032))*0.311562530776642+0.381213817365809)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-0.320482955003691*Inputs!$C10+-0.235140830891097*Inputs!$B10+0.44399514651511*Inputs!$A10+LN((1.17008908556979*Inputs!$A10+LN((1.17008908556979*Inputs!$A10+(1.41666497318436*Inputs!$A10+-1.02863124845216*Inputs!$C10)/(1.42505950702207*Inputs!$A10)+0.647919866733138))/(1.17008908556979*Inputs!$A10)+-0.326961802506032))*0.311562530776642+0.381213817365809)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-0.320482955003691*Inputs!$C11+-0.235140830891097*Inputs!$B11+0.44399514651511*Inputs!$A11+LN((1.17008908556979*Inputs!$A11+LN((1.17008908556979*Inputs!$A11+(1.41666497318436*Inputs!$A11+-1.02863124845216*Inputs!$C11)/(1.42505950702207*Inputs!$A11)+0.647919866733138))/(1.17008908556979*Inputs!$A11)+-0.326961802506032))*0.311562530776642+0.381213817365809)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-0.320482955003691*Inputs!$C12+-0.235140830891097*Inputs!$B12+0.44399514651511*Inputs!$A12+LN((1.17008908556979*Inputs!$A12+LN((1.17008908556979*Inputs!$A12+(1.41666497318436*Inputs!$A12+-1.02863124845216*Inputs!$C12)/(1.42505950702207*Inputs!$A12)+0.647919866733138))/(1.17008908556979*Inputs!$A12)+-0.326961802506032))*0.311562530776642+0.381213817365809)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-0.320482955003691*Inputs!$C13+-0.235140830891097*Inputs!$B13+0.44399514651511*Inputs!$A13+LN((1.17008908556979*Inputs!$A13+LN((1.17008908556979*Inputs!$A13+(1.41666497318436*Inputs!$A13+-1.02863124845216*Inputs!$C13)/(1.42505950702207*Inputs!$A13)+0.647919866733138))/(1.17008908556979*Inputs!$A13)+-0.326961802506032))*0.311562530776642+0.381213817365809)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-0.320482955003691*Inputs!$C14+-0.235140830891097*Inputs!$B14+0.44399514651511*Inputs!$A14+LN((1.17008908556979*Inputs!$A14+LN((1.17008908556979*Inputs!$A14+(1.41666497318436*Inputs!$A14+-1.02863124845216*Inputs!$C14)/(1.42505950702207*Inputs!$A14)+0.647919866733138))/(1.17008908556979*Inputs!$A14)+-0.326961802506032))*0.311562530776642+0.381213817365809)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-0.320482955003691*Inputs!$C15+-0.235140830891097*Inputs!$B15+0.44399514651511*Inputs!$A15+LN((1.17008908556979*Inputs!$A15+LN((1.17008908556979*Inputs!$A15+(1.41666497318436*Inputs!$A15+-1.02863124845216*Inputs!$C15)/(1.42505950702207*Inputs!$A15)+0.647919866733138))/(1.17008908556979*Inputs!$A15)+-0.326961802506032))*0.311562530776642+0.381213817365809)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-0.320482955003691*Inputs!$C16+-0.235140830891097*Inputs!$B16+0.44399514651511*Inputs!$A16+LN((1.17008908556979*Inputs!$A16+LN((1.17008908556979*Inputs!$A16+(1.41666497318436*Inputs!$A16+-1.02863124845216*Inputs!$C16)/(1.42505950702207*Inputs!$A16)+0.647919866733138))/(1.17008908556979*Inputs!$A16)+-0.326961802506032))*0.311562530776642+0.381213817365809)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-0.320482955003691*Inputs!$C17+-0.235140830891097*Inputs!$B17+0.44399514651511*Inputs!$A17+LN((1.17008908556979*Inputs!$A17+LN((1.17008908556979*Inputs!$A17+(1.41666497318436*Inputs!$A17+-1.02863124845216*Inputs!$C17)/(1.42505950702207*Inputs!$A17)+0.647919866733138))/(1.17008908556979*Inputs!$A17)+-0.326961802506032))*0.311562530776642+0.381213817365809)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-0.320482955003691*Inputs!$C18+-0.235140830891097*Inputs!$B18+0.44399514651511*Inputs!$A18+LN((1.17008908556979*Inputs!$A18+LN((1.17008908556979*Inputs!$A18+(1.41666497318436*Inputs!$A18+-1.02863124845216*Inputs!$C18)/(1.42505950702207*Inputs!$A18)+0.647919866733138))/(1.17008908556979*Inputs!$A18)+-0.326961802506032))*0.311562530776642+0.381213817365809)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-0.320482955003691*Inputs!$C19+-0.235140830891097*Inputs!$B19+0.44399514651511*Inputs!$A19+LN((1.17008908556979*Inputs!$A19+LN((1.17008908556979*Inputs!$A19+(1.41666497318436*Inputs!$A19+-1.02863124845216*Inputs!$C19)/(1.42505950702207*Inputs!$A19)+0.647919866733138))/(1.17008908556979*Inputs!$A19)+-0.326961802506032))*0.311562530776642+0.381213817365809)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-0.320482955003691*Inputs!$C20+-0.235140830891097*Inputs!$B20+0.44399514651511*Inputs!$A20+LN((1.17008908556979*Inputs!$A20+LN((1.17008908556979*Inputs!$A20+(1.41666497318436*Inputs!$A20+-1.02863124845216*Inputs!$C20)/(1.42505950702207*Inputs!$A20)+0.647919866733138))/(1.17008908556979*Inputs!$A20)+-0.326961802506032))*0.311562530776642+0.381213817365809)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-0.320482955003691*Inputs!$C21+-0.235140830891097*Inputs!$B21+0.44399514651511*Inputs!$A21+LN((1.17008908556979*Inputs!$A21+LN((1.17008908556979*Inputs!$A21+(1.41666497318436*Inputs!$A21+-1.02863124845216*Inputs!$C21)/(1.42505950702207*Inputs!$A21)+0.647919866733138))/(1.17008908556979*Inputs!$A21)+-0.326961802506032))*0.311562530776642+0.381213817365809)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-0.320482955003691*Inputs!$C22+-0.235140830891097*Inputs!$B22+0.44399514651511*Inputs!$A22+LN((1.17008908556979*Inputs!$A22+LN((1.17008908556979*Inputs!$A22+(1.41666497318436*Inputs!$A22+-1.02863124845216*Inputs!$C22)/(1.42505950702207*Inputs!$A22)+0.647919866733138))/(1.17008908556979*Inputs!$A22)+-0.326961802506032))*0.311562530776642+0.381213817365809)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-0.320482955003691*Inputs!$C23+-0.235140830891097*Inputs!$B23+0.44399514651511*Inputs!$A23+LN((1.17008908556979*Inputs!$A23+LN((1.17008908556979*Inputs!$A23+(1.41666497318436*Inputs!$A23+-1.02863124845216*Inputs!$C23)/(1.42505950702207*Inputs!$A23)+0.647919866733138))/(1.17008908556979*Inputs!$A23)+-0.326961802506032))*0.311562530776642+0.381213817365809)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-0.320482955003691*Inputs!$C24+-0.235140830891097*Inputs!$B24+0.44399514651511*Inputs!$A24+LN((1.17008908556979*Inputs!$A24+LN((1.17008908556979*Inputs!$A24+(1.41666497318436*Inputs!$A24+-1.02863124845216*Inputs!$C24)/(1.42505950702207*Inputs!$A24)+0.647919866733138))/(1.17008908556979*Inputs!$A24)+-0.326961802506032))*0.311562530776642+0.381213817365809)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-0.320482955003691*Inputs!$C25+-0.235140830891097*Inputs!$B25+0.44399514651511*Inputs!$A25+LN((1.17008908556979*Inputs!$A25+LN((1.17008908556979*Inputs!$A25+(1.41666497318436*Inputs!$A25+-1.02863124845216*Inputs!$C25)/(1.42505950702207*Inputs!$A25)+0.647919866733138))/(1.17008908556979*Inputs!$A25)+-0.326961802506032))*0.311562530776642+0.381213817365809)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-0.320482955003691*Inputs!$C26+-0.235140830891097*Inputs!$B26+0.44399514651511*Inputs!$A26+LN((1.17008908556979*Inputs!$A26+LN((1.17008908556979*Inputs!$A26+(1.41666497318436*Inputs!$A26+-1.02863124845216*Inputs!$C26)/(1.42505950702207*Inputs!$A26)+0.647919866733138))/(1.17008908556979*Inputs!$A26)+-0.326961802506032))*0.311562530776642+0.381213817365809)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-0.320482955003691*Inputs!$C27+-0.235140830891097*Inputs!$B27+0.44399514651511*Inputs!$A27+LN((1.17008908556979*Inputs!$A27+LN((1.17008908556979*Inputs!$A27+(1.41666497318436*Inputs!$A27+-1.02863124845216*Inputs!$C27)/(1.42505950702207*Inputs!$A27)+0.647919866733138))/(1.17008908556979*Inputs!$A27)+-0.326961802506032))*0.311562530776642+0.381213817365809)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-0.320482955003691*Inputs!$C28+-0.235140830891097*Inputs!$B28+0.44399514651511*Inputs!$A28+LN((1.17008908556979*Inputs!$A28+LN((1.17008908556979*Inputs!$A28+(1.41666497318436*Inputs!$A28+-1.02863124845216*Inputs!$C28)/(1.42505950702207*Inputs!$A28)+0.647919866733138))/(1.17008908556979*Inputs!$A28)+-0.326961802506032))*0.311562530776642+0.381213817365809)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-0.320482955003691*Inputs!$C29+-0.235140830891097*Inputs!$B29+0.44399514651511*Inputs!$A29+LN((1.17008908556979*Inputs!$A29+LN((1.17008908556979*Inputs!$A29+(1.41666497318436*Inputs!$A29+-1.02863124845216*Inputs!$C29)/(1.42505950702207*Inputs!$A29)+0.647919866733138))/(1.17008908556979*Inputs!$A29)+-0.326961802506032))*0.311562530776642+0.381213817365809)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-0.320482955003691*Inputs!$C30+-0.235140830891097*Inputs!$B30+0.44399514651511*Inputs!$A30+LN((1.17008908556979*Inputs!$A30+LN((1.17008908556979*Inputs!$A30+(1.41666497318436*Inputs!$A30+-1.02863124845216*Inputs!$C30)/(1.42505950702207*Inputs!$A30)+0.647919866733138))/(1.17008908556979*Inputs!$A30)+-0.326961802506032))*0.311562530776642+0.381213817365809)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-0.320482955003691*Inputs!$C31+-0.235140830891097*Inputs!$B31+0.44399514651511*Inputs!$A31+LN((1.17008908556979*Inputs!$A31+LN((1.17008908556979*Inputs!$A31+(1.41666497318436*Inputs!$A31+-1.02863124845216*Inputs!$C31)/(1.42505950702207*Inputs!$A31)+0.647919866733138))/(1.17008908556979*Inputs!$A31)+-0.326961802506032))*0.311562530776642+0.381213817365809)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-0.320482955003691*Inputs!$C32+-0.235140830891097*Inputs!$B32+0.44399514651511*Inputs!$A32+LN((1.17008908556979*Inputs!$A32+LN((1.17008908556979*Inputs!$A32+(1.41666497318436*Inputs!$A32+-1.02863124845216*Inputs!$C32)/(1.42505950702207*Inputs!$A32)+0.647919866733138))/(1.17008908556979*Inputs!$A32)+-0.326961802506032))*0.311562530776642+0.381213817365809)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-0.320482955003691*Inputs!$C33+-0.235140830891097*Inputs!$B33+0.44399514651511*Inputs!$A33+LN((1.17008908556979*Inputs!$A33+LN((1.17008908556979*Inputs!$A33+(1.41666497318436*Inputs!$A33+-1.02863124845216*Inputs!$C33)/(1.42505950702207*Inputs!$A33)+0.647919866733138))/(1.17008908556979*Inputs!$A33)+-0.326961802506032))*0.311562530776642+0.381213817365809)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-0.320482955003691*Inputs!$C34+-0.235140830891097*Inputs!$B34+0.44399514651511*Inputs!$A34+LN((1.17008908556979*Inputs!$A34+LN((1.17008908556979*Inputs!$A34+(1.41666497318436*Inputs!$A34+-1.02863124845216*Inputs!$C34)/(1.42505950702207*Inputs!$A34)+0.647919866733138))/(1.17008908556979*Inputs!$A34)+-0.326961802506032))*0.311562530776642+0.381213817365809)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-0.320482955003691*Inputs!$C35+-0.235140830891097*Inputs!$B35+0.44399514651511*Inputs!$A35+LN((1.17008908556979*Inputs!$A35+LN((1.17008908556979*Inputs!$A35+(1.41666497318436*Inputs!$A35+-1.02863124845216*Inputs!$C35)/(1.42505950702207*Inputs!$A35)+0.647919866733138))/(1.17008908556979*Inputs!$A35)+-0.326961802506032))*0.311562530776642+0.381213817365809)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-0.320482955003691*Inputs!$C36+-0.235140830891097*Inputs!$B36+0.44399514651511*Inputs!$A36+LN((1.17008908556979*Inputs!$A36+LN((1.17008908556979*Inputs!$A36+(1.41666497318436*Inputs!$A36+-1.02863124845216*Inputs!$C36)/(1.42505950702207*Inputs!$A36)+0.647919866733138))/(1.17008908556979*Inputs!$A36)+-0.326961802506032))*0.311562530776642+0.381213817365809)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-0.320482955003691*Inputs!$C37+-0.235140830891097*Inputs!$B37+0.44399514651511*Inputs!$A37+LN((1.17008908556979*Inputs!$A37+LN((1.17008908556979*Inputs!$A37+(1.41666497318436*Inputs!$A37+-1.02863124845216*Inputs!$C37)/(1.42505950702207*Inputs!$A37)+0.647919866733138))/(1.17008908556979*Inputs!$A37)+-0.326961802506032))*0.311562530776642+0.381213817365809)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-0.320482955003691*Inputs!$C38+-0.235140830891097*Inputs!$B38+0.44399514651511*Inputs!$A38+LN((1.17008908556979*Inputs!$A38+LN((1.17008908556979*Inputs!$A38+(1.41666497318436*Inputs!$A38+-1.02863124845216*Inputs!$C38)/(1.42505950702207*Inputs!$A38)+0.647919866733138))/(1.17008908556979*Inputs!$A38)+-0.326961802506032))*0.311562530776642+0.381213817365809)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-0.320482955003691*Inputs!$C39+-0.235140830891097*Inputs!$B39+0.44399514651511*Inputs!$A39+LN((1.17008908556979*Inputs!$A39+LN((1.17008908556979*Inputs!$A39+(1.41666497318436*Inputs!$A39+-1.02863124845216*Inputs!$C39)/(1.42505950702207*Inputs!$A39)+0.647919866733138))/(1.17008908556979*Inputs!$A39)+-0.326961802506032))*0.311562530776642+0.381213817365809)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-0.320482955003691*Inputs!$C40+-0.235140830891097*Inputs!$B40+0.44399514651511*Inputs!$A40+LN((1.17008908556979*Inputs!$A40+LN((1.17008908556979*Inputs!$A40+(1.41666497318436*Inputs!$A40+-1.02863124845216*Inputs!$C40)/(1.42505950702207*Inputs!$A40)+0.647919866733138))/(1.17008908556979*Inputs!$A40)+-0.326961802506032))*0.311562530776642+0.381213817365809)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-0.320482955003691*Inputs!$C41+-0.235140830891097*Inputs!$B41+0.44399514651511*Inputs!$A41+LN((1.17008908556979*Inputs!$A41+LN((1.17008908556979*Inputs!$A41+(1.41666497318436*Inputs!$A41+-1.02863124845216*Inputs!$C41)/(1.42505950702207*Inputs!$A41)+0.647919866733138))/(1.17008908556979*Inputs!$A41)+-0.326961802506032))*0.311562530776642+0.381213817365809)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-0.320482955003691*Inputs!$C42+-0.235140830891097*Inputs!$B42+0.44399514651511*Inputs!$A42+LN((1.17008908556979*Inputs!$A42+LN((1.17008908556979*Inputs!$A42+(1.41666497318436*Inputs!$A42+-1.02863124845216*Inputs!$C42)/(1.42505950702207*Inputs!$A42)+0.647919866733138))/(1.17008908556979*Inputs!$A42)+-0.326961802506032))*0.311562530776642+0.381213817365809)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-0.320482955003691*Inputs!$C43+-0.235140830891097*Inputs!$B43+0.44399514651511*Inputs!$A43+LN((1.17008908556979*Inputs!$A43+LN((1.17008908556979*Inputs!$A43+(1.41666497318436*Inputs!$A43+-1.02863124845216*Inputs!$C43)/(1.42505950702207*Inputs!$A43)+0.647919866733138))/(1.17008908556979*Inputs!$A43)+-0.326961802506032))*0.311562530776642+0.381213817365809)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-0.320482955003691*Inputs!$C44+-0.235140830891097*Inputs!$B44+0.44399514651511*Inputs!$A44+LN((1.17008908556979*Inputs!$A44+LN((1.17008908556979*Inputs!$A44+(1.41666497318436*Inputs!$A44+-1.02863124845216*Inputs!$C44)/(1.42505950702207*Inputs!$A44)+0.647919866733138))/(1.17008908556979*Inputs!$A44)+-0.326961802506032))*0.311562530776642+0.381213817365809)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-0.320482955003691*Inputs!$C45+-0.235140830891097*Inputs!$B45+0.44399514651511*Inputs!$A45+LN((1.17008908556979*Inputs!$A45+LN((1.17008908556979*Inputs!$A45+(1.41666497318436*Inputs!$A45+-1.02863124845216*Inputs!$C45)/(1.42505950702207*Inputs!$A45)+0.647919866733138))/(1.17008908556979*Inputs!$A45)+-0.326961802506032))*0.311562530776642+0.381213817365809)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-0.320482955003691*Inputs!$C46+-0.235140830891097*Inputs!$B46+0.44399514651511*Inputs!$A46+LN((1.17008908556979*Inputs!$A46+LN((1.17008908556979*Inputs!$A46+(1.41666497318436*Inputs!$A46+-1.02863124845216*Inputs!$C46)/(1.42505950702207*Inputs!$A46)+0.647919866733138))/(1.17008908556979*Inputs!$A46)+-0.326961802506032))*0.311562530776642+0.381213817365809)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-0.320482955003691*Inputs!$C47+-0.235140830891097*Inputs!$B47+0.44399514651511*Inputs!$A47+LN((1.17008908556979*Inputs!$A47+LN((1.17008908556979*Inputs!$A47+(1.41666497318436*Inputs!$A47+-1.02863124845216*Inputs!$C47)/(1.42505950702207*Inputs!$A47)+0.647919866733138))/(1.17008908556979*Inputs!$A47)+-0.326961802506032))*0.311562530776642+0.381213817365809)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-0.320482955003691*Inputs!$C48+-0.235140830891097*Inputs!$B48+0.44399514651511*Inputs!$A48+LN((1.17008908556979*Inputs!$A48+LN((1.17008908556979*Inputs!$A48+(1.41666497318436*Inputs!$A48+-1.02863124845216*Inputs!$C48)/(1.42505950702207*Inputs!$A48)+0.647919866733138))/(1.17008908556979*Inputs!$A48)+-0.326961802506032))*0.311562530776642+0.381213817365809)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-0.320482955003691*Inputs!$C49+-0.235140830891097*Inputs!$B49+0.44399514651511*Inputs!$A49+LN((1.17008908556979*Inputs!$A49+LN((1.17008908556979*Inputs!$A49+(1.41666497318436*Inputs!$A49+-1.02863124845216*Inputs!$C49)/(1.42505950702207*Inputs!$A49)+0.647919866733138))/(1.17008908556979*Inputs!$A49)+-0.326961802506032))*0.311562530776642+0.381213817365809)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-0.320482955003691*Inputs!$C50+-0.235140830891097*Inputs!$B50+0.44399514651511*Inputs!$A50+LN((1.17008908556979*Inputs!$A50+LN((1.17008908556979*Inputs!$A50+(1.41666497318436*Inputs!$A50+-1.02863124845216*Inputs!$C50)/(1.42505950702207*Inputs!$A50)+0.647919866733138))/(1.17008908556979*Inputs!$A50)+-0.326961802506032))*0.311562530776642+0.381213817365809)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-0.320482955003691*Inputs!$C51+-0.235140830891097*Inputs!$B51+0.44399514651511*Inputs!$A51+LN((1.17008908556979*Inputs!$A51+LN((1.17008908556979*Inputs!$A51+(1.41666497318436*Inputs!$A51+-1.02863124845216*Inputs!$C51)/(1.42505950702207*Inputs!$A51)+0.647919866733138))/(1.17008908556979*Inputs!$A51)+-0.326961802506032))*0.311562530776642+0.381213817365809)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-0.320482955003691*Inputs!$C52+-0.235140830891097*Inputs!$B52+0.44399514651511*Inputs!$A52+LN((1.17008908556979*Inputs!$A52+LN((1.17008908556979*Inputs!$A52+(1.41666497318436*Inputs!$A52+-1.02863124845216*Inputs!$C52)/(1.42505950702207*Inputs!$A52)+0.647919866733138))/(1.17008908556979*Inputs!$A52)+-0.326961802506032))*0.311562530776642+0.381213817365809)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-0.320482955003691*Inputs!$C53+-0.235140830891097*Inputs!$B53+0.44399514651511*Inputs!$A53+LN((1.17008908556979*Inputs!$A53+LN((1.17008908556979*Inputs!$A53+(1.41666497318436*Inputs!$A53+-1.02863124845216*Inputs!$C53)/(1.42505950702207*Inputs!$A53)+0.647919866733138))/(1.17008908556979*Inputs!$A53)+-0.326961802506032))*0.311562530776642+0.381213817365809)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-0.320482955003691*Inputs!$C54+-0.235140830891097*Inputs!$B54+0.44399514651511*Inputs!$A54+LN((1.17008908556979*Inputs!$A54+LN((1.17008908556979*Inputs!$A54+(1.41666497318436*Inputs!$A54+-1.02863124845216*Inputs!$C54)/(1.42505950702207*Inputs!$A54)+0.647919866733138))/(1.17008908556979*Inputs!$A54)+-0.326961802506032))*0.311562530776642+0.381213817365809)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-0.320482955003691*Inputs!$C55+-0.235140830891097*Inputs!$B55+0.44399514651511*Inputs!$A55+LN((1.17008908556979*Inputs!$A55+LN((1.17008908556979*Inputs!$A55+(1.41666497318436*Inputs!$A55+-1.02863124845216*Inputs!$C55)/(1.42505950702207*Inputs!$A55)+0.647919866733138))/(1.17008908556979*Inputs!$A55)+-0.326961802506032))*0.311562530776642+0.381213817365809)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-0.320482955003691*Inputs!$C56+-0.235140830891097*Inputs!$B56+0.44399514651511*Inputs!$A56+LN((1.17008908556979*Inputs!$A56+LN((1.17008908556979*Inputs!$A56+(1.41666497318436*Inputs!$A56+-1.02863124845216*Inputs!$C56)/(1.42505950702207*Inputs!$A56)+0.647919866733138))/(1.17008908556979*Inputs!$A56)+-0.326961802506032))*0.311562530776642+0.381213817365809)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-0.320482955003691*Inputs!$C57+-0.235140830891097*Inputs!$B57+0.44399514651511*Inputs!$A57+LN((1.17008908556979*Inputs!$A57+LN((1.17008908556979*Inputs!$A57+(1.41666497318436*Inputs!$A57+-1.02863124845216*Inputs!$C57)/(1.42505950702207*Inputs!$A57)+0.647919866733138))/(1.17008908556979*Inputs!$A57)+-0.326961802506032))*0.311562530776642+0.381213817365809)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-0.320482955003691*Inputs!$C58+-0.235140830891097*Inputs!$B58+0.44399514651511*Inputs!$A58+LN((1.17008908556979*Inputs!$A58+LN((1.17008908556979*Inputs!$A58+(1.41666497318436*Inputs!$A58+-1.02863124845216*Inputs!$C58)/(1.42505950702207*Inputs!$A58)+0.647919866733138))/(1.17008908556979*Inputs!$A58)+-0.326961802506032))*0.311562530776642+0.381213817365809)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-0.320482955003691*Inputs!$C59+-0.235140830891097*Inputs!$B59+0.44399514651511*Inputs!$A59+LN((1.17008908556979*Inputs!$A59+LN((1.17008908556979*Inputs!$A59+(1.41666497318436*Inputs!$A59+-1.02863124845216*Inputs!$C59)/(1.42505950702207*Inputs!$A59)+0.647919866733138))/(1.17008908556979*Inputs!$A59)+-0.326961802506032))*0.311562530776642+0.381213817365809)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-0.320482955003691*Inputs!$C60+-0.235140830891097*Inputs!$B60+0.44399514651511*Inputs!$A60+LN((1.17008908556979*Inputs!$A60+LN((1.17008908556979*Inputs!$A60+(1.41666497318436*Inputs!$A60+-1.02863124845216*Inputs!$C60)/(1.42505950702207*Inputs!$A60)+0.647919866733138))/(1.17008908556979*Inputs!$A60)+-0.326961802506032))*0.311562530776642+0.381213817365809)</f>
      </c>
      <c r="J60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