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1tmpD6A0.tmp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el" sheetId="1" r:id="rId1"/>
    <sheet name="Dataset" sheetId="2" r:id="rId3"/>
    <sheet name="Inputs" sheetId="3" r:id="rId4"/>
    <sheet name="Estimated Values" sheetId="4" r:id="rId5"/>
    <sheet name="Charts" sheetId="5" r:id="rId6"/>
  </sheets>
  <definedNames>
    <definedName name="EstimationLimitLower" localSheetId="0">'Model'!$B$5</definedName>
    <definedName name="EstimationLimitUpper" localSheetId="0">'Model'!$B$6</definedName>
    <definedName name="TrainingStart" localSheetId="0">'Model'!$B$8</definedName>
    <definedName name="TrainingEnd" localSheetId="0">'Model'!$B$9</definedName>
    <definedName name="TestStart" localSheetId="0">'Model'!$B$10</definedName>
    <definedName name="TestEnd" localSheetId="0">'Model'!$B$11</definedName>
    <definedName name="TrainingMSE" localSheetId="0">'Model'!$B$15</definedName>
    <definedName name="TestMSE" localSheetId="0">'Model'!$B$16</definedName>
    <definedName name="AllId" localSheetId="4">OFFSET('Estimated Values'!$A$1,1,0, COUNTA('Estimated Values'!$A:$A)-1)</definedName>
    <definedName name="AllTarget" localSheetId="4">OFFSET('Estimated Values'!$B$1,1,0, COUNTA('Estimated Values'!$B:$B)-1)</definedName>
    <definedName name="AllEstimated" localSheetId="4">OFFSET('Estimated Values'!$C$1,1,0, COUNTA('Estimated Values'!$C:$C)-1)</definedName>
    <definedName name="TrainingId" localSheetId="4">OFFSET('Estimated Values'!$A$1,Model!TrainingStart + 1,0, Model!TrainingEnd - Model!TrainingStart)</definedName>
    <definedName name="TrainingTarget" localSheetId="4">OFFSET('Estimated Values'!$B$1,Model!TrainingStart + 1,0, Model!TrainingEnd - Model!TrainingStart)</definedName>
    <definedName name="TrainingEstimated" localSheetId="4">OFFSET('Estimated Values'!$C$1,Model!TrainingStart + 1,0, Model!TrainingEnd - Model!TrainingStart)</definedName>
    <definedName name="TestId" localSheetId="4">OFFSET('Estimated Values'!$A$1,Model!TestStart + 1,0, Model!TestEnd - Model!TestStart)</definedName>
    <definedName name="TestTarget" localSheetId="4">OFFSET('Estimated Values'!$B$1,Model!TestStart + 1,0, Model!TestEnd - Model!TestStart)</definedName>
    <definedName name="TestEstimated" localSheetId="4">OFFSET('Estimated Values'!$C$1,Model!TestStart + 1,0, Model!TestEnd - Model!TestStart)</definedName>
  </definedNames>
  <calcPr fullCalcOnLoad="1"/>
</workbook>
</file>

<file path=xl/sharedStrings.xml><?xml version="1.0" encoding="utf-8"?>
<sst xmlns="http://schemas.openxmlformats.org/spreadsheetml/2006/main" count="45" uniqueCount="45">
  <si>
    <t>Model</t>
  </si>
  <si>
    <t>SymbolicRegressionSolution</t>
  </si>
  <si>
    <t>=((0.00754923087491828*$C1+1*$B1*1*$A1*-0.00848251132961078/(1*$C1*1*$C1*-2.11811586494052)+-0.0285278686323602*$B1/(0.57229039096066*$C1)+1/(1*$C1*1*$C1*-1.31016340610774)+1/((2.18654691068299*$C1+8.26276531476889*$B1/(-0.57229039096066*$C1))))/(((3.15412159735355*$D1+-0.29734122232983*$A1)*(2.71424369723285*$C1+-1.43436588944551*$D1)*14.2788188715179/(1.13831880827502*$A1)+-17.1211008791217))+0.647723391279288)</t>
  </si>
  <si>
    <t>Model Depth</t>
  </si>
  <si>
    <t/>
  </si>
  <si>
    <t>Model Length</t>
  </si>
  <si>
    <t>x1 = A</t>
  </si>
  <si>
    <t>x2 = B</t>
  </si>
  <si>
    <t>Estimation Limits Lower</t>
  </si>
  <si>
    <t>x6 = C</t>
  </si>
  <si>
    <t>Estimation Limits Upper</t>
  </si>
  <si>
    <t>x7 = D</t>
  </si>
  <si>
    <t>Trainings Partition Start</t>
  </si>
  <si>
    <t>Trainings Partition End</t>
  </si>
  <si>
    <t>Test Partition Start</t>
  </si>
  <si>
    <t>Test Partition End</t>
  </si>
  <si>
    <t>Pearson's R² (training)</t>
  </si>
  <si>
    <t>Pearson's R² (test)</t>
  </si>
  <si>
    <t>Mean Squared Error (training)</t>
  </si>
  <si>
    <t>Mean Squared Error (test)</t>
  </si>
  <si>
    <t>Mean absolute error (training)</t>
  </si>
  <si>
    <t>Mean absolute error (test)</t>
  </si>
  <si>
    <t>Mean error (training)</t>
  </si>
  <si>
    <t>Mean error (test)</t>
  </si>
  <si>
    <t>Average relative error (training)</t>
  </si>
  <si>
    <t>Average relative error (test)</t>
  </si>
  <si>
    <t>Normalized Mean Squared error (training)</t>
  </si>
  <si>
    <t xml:space="preserve">Normalized Mean Squared error  (test)</t>
  </si>
  <si>
    <t>x1</t>
  </si>
  <si>
    <t>x2</t>
  </si>
  <si>
    <t>x3</t>
  </si>
  <si>
    <t>x4</t>
  </si>
  <si>
    <t>x5</t>
  </si>
  <si>
    <t>x6</t>
  </si>
  <si>
    <t>x7</t>
  </si>
  <si>
    <t>z</t>
  </si>
  <si>
    <t>Id</t>
  </si>
  <si>
    <t>Target Variable</t>
  </si>
  <si>
    <t>Estimated Values</t>
  </si>
  <si>
    <t>Absolute Error</t>
  </si>
  <si>
    <t>Relative Error</t>
  </si>
  <si>
    <t>Error</t>
  </si>
  <si>
    <t>Squared Error</t>
  </si>
  <si>
    <t>Unbounded Estimated Values</t>
  </si>
  <si>
    <t>Bounded Estimated Values</t>
  </si>
</sst>
</file>

<file path=xl/styles.xml><?xml version="1.0" encoding="utf-8"?>
<styleSheet xmlns="http://schemas.openxmlformats.org/spreadsheetml/2006/main">
  <numFmts count="2">
    <numFmt numFmtId="164" formatCode="0.000E+00"/>
    <numFmt numFmtId="165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 Plot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All</c:v>
          </c:tx>
          <c:spPr>
            <a:ln w="28575">
              <a:noFill/>
            </a:ln>
          </c:spPr>
          <c:xVal>
            <c:numRef>
              <c:f>'Charts'!AllEstimated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Training</c:v>
          </c:tx>
          <c:spPr>
            <a:ln w="28575">
              <a:noFill/>
            </a:ln>
          </c:spPr>
          <c:xVal>
            <c:numRef>
              <c:f>'Charts'!TrainingEstimated</c:f>
            </c:numRef>
          </c:xVal>
          <c:yVal>
            <c:numRef>
              <c:f>'Charts'!TrainingTarget</c:f>
            </c:numRef>
          </c:yVal>
          <c:smooth val="0"/>
        </ser>
        <ser xmlns="http://schemas.openxmlformats.org/drawingml/2006/chart">
          <c:idx val="2"/>
          <c:order val="2"/>
          <c:tx>
            <c:v>Test</c:v>
          </c:tx>
          <c:spPr>
            <a:ln w="28575">
              <a:noFill/>
            </a:ln>
          </c:spPr>
          <c:xVal>
            <c:numRef>
              <c:f>'Charts'!TestEstimated</c:f>
            </c:numRef>
          </c:xVal>
          <c:yVal>
            <c:numRef>
              <c:f>'Charts'!TestTarget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LineChart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Target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All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'Charts'!AllEstimated</c:f>
            </c:numRef>
          </c:yVal>
          <c:smooth val="0"/>
        </ser>
        <ser xmlns="http://schemas.openxmlformats.org/drawingml/2006/chart">
          <c:idx val="2"/>
          <c:order val="2"/>
          <c:tx>
            <c:v>Training</c:v>
          </c:tx>
          <c:marker>
            <c:symbol val="none"/>
          </c:marker>
          <c:xVal>
            <c:numRef>
              <c:f>'Charts'!TrainingId</c:f>
            </c:numRef>
          </c:xVal>
          <c:yVal>
            <c:numRef>
              <c:f>'Charts'!TrainingEstimated</c:f>
            </c:numRef>
          </c:yVal>
          <c:smooth val="0"/>
        </ser>
        <ser xmlns="http://schemas.openxmlformats.org/drawingml/2006/chart">
          <c:idx val="3"/>
          <c:order val="3"/>
          <c:tx>
            <c:v>Test</c:v>
          </c:tx>
          <c:marker>
            <c:symbol val="none"/>
          </c:marker>
          <c:xVal>
            <c:numRef>
              <c:f>'Charts'!TestId</c:f>
            </c:numRef>
          </c:xVal>
          <c:yVal>
            <c:numRef>
              <c:f>'Charts'!TestEstimated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mpD6A0.tmp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95250</xdr:colOff>
      <xdr:row>13</xdr:row>
      <xdr:rowOff>104775</xdr:rowOff>
    </xdr:to>
    <xdr:pic>
      <xdr:nvPicPr>
        <xdr:cNvPr id="0" descr="" name="ModelTre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20</xdr:row>
      <xdr:rowOff>0</xdr:rowOff>
    </xdr:to>
    <graphicFrame xmlns="http://schemas.openxmlformats.org/drawingml/2006/spreadsheetDrawing" macro="">
      <xdr:nvGraphicFramePr>
        <xdr:cNvPr id="1" name="scatterPlo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20</xdr:row>
      <xdr:rowOff>0</xdr:rowOff>
    </xdr:from>
    <xdr:to>
      <xdr:col>12</xdr:col>
      <xdr:colOff>304800</xdr:colOff>
      <xdr:row>40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38.3525123596191" customWidth="1"/>
    <col min="2" max="2" width="26.0685729980469" customWidth="1"/>
  </cols>
  <sheetData>
    <row r="1">
      <c r="A1" s="0" t="s">
        <v>0</v>
      </c>
      <c r="B1" s="0" t="s">
        <v>1</v>
      </c>
      <c r="D1" s="0" t="s">
        <v>2</v>
      </c>
    </row>
    <row r="2">
      <c r="A2" s="0" t="s">
        <v>3</v>
      </c>
      <c r="B2" s="0">
        <v>9</v>
      </c>
      <c r="D2" s="0" t="s">
        <v>4</v>
      </c>
    </row>
    <row r="3">
      <c r="A3" s="0" t="s">
        <v>5</v>
      </c>
      <c r="B3" s="0">
        <v>46</v>
      </c>
      <c r="D3" s="0" t="s">
        <v>6</v>
      </c>
    </row>
    <row r="4">
      <c r="D4" s="0" t="s">
        <v>7</v>
      </c>
    </row>
    <row r="5">
      <c r="A5" s="0" t="s">
        <v>8</v>
      </c>
      <c r="B5" s="1">
        <v>-16.6659934735431</v>
      </c>
      <c r="D5" s="0" t="s">
        <v>9</v>
      </c>
    </row>
    <row r="6">
      <c r="A6" s="0" t="s">
        <v>10</v>
      </c>
      <c r="B6" s="1">
        <v>18.202757077180269</v>
      </c>
      <c r="D6" s="0" t="s">
        <v>11</v>
      </c>
    </row>
    <row r="8">
      <c r="A8" s="0" t="s">
        <v>12</v>
      </c>
      <c r="B8" s="0">
        <v>0</v>
      </c>
    </row>
    <row r="9">
      <c r="A9" s="0" t="s">
        <v>13</v>
      </c>
      <c r="B9" s="0">
        <v>77</v>
      </c>
    </row>
    <row r="10">
      <c r="A10" s="0" t="s">
        <v>14</v>
      </c>
      <c r="B10" s="0">
        <v>77</v>
      </c>
    </row>
    <row r="11">
      <c r="A11" s="0" t="s">
        <v>15</v>
      </c>
      <c r="B11" s="0">
        <v>77</v>
      </c>
    </row>
    <row r="13">
      <c r="A13" s="0" t="s">
        <v>16</v>
      </c>
      <c r="B13" s="2">
        <f>POWER(PEARSON(INDIRECT("'Estimated Values'!B"&amp;TrainingStart+2&amp;":B"&amp;TrainingEnd+1),INDIRECT("'Estimated Values'!C"&amp;TrainingStart+2&amp;":C"&amp;TrainingEnd+1)),2)</f>
      </c>
    </row>
    <row r="14">
      <c r="A14" s="0" t="s">
        <v>17</v>
      </c>
      <c r="B14" s="2">
        <f>POWER(PEARSON(INDIRECT("'Estimated Values'!B"&amp;TestStart+2&amp;":B"&amp;TestEnd+1),INDIRECT("'Estimated Values'!C"&amp;TestStart+2&amp;":C"&amp;TestEnd+1)),2)</f>
      </c>
    </row>
    <row r="15">
      <c r="A15" s="0" t="s">
        <v>18</v>
      </c>
      <c r="B15" s="1">
        <f>AVERAGE(INDIRECT("'Estimated Values'!G"&amp;TrainingStart+2&amp;":G"&amp;TrainingEnd+1))</f>
      </c>
    </row>
    <row r="16">
      <c r="A16" s="0" t="s">
        <v>19</v>
      </c>
      <c r="B16" s="1">
        <f>AVERAGE(INDIRECT("'Estimated Values'!G"&amp;TestStart+2&amp;":G"&amp;TestEnd+1))</f>
      </c>
    </row>
    <row r="17">
      <c r="A17" s="0" t="s">
        <v>20</v>
      </c>
      <c r="B17" s="1">
        <f>AVERAGE(INDIRECT("'Estimated Values'!D"&amp;TrainingStart+2&amp;":D"&amp;TrainingEnd+1))</f>
      </c>
    </row>
    <row r="18">
      <c r="A18" s="0" t="s">
        <v>21</v>
      </c>
      <c r="B18" s="1">
        <f>AVERAGE(INDIRECT("'Estimated Values'!D"&amp;TestStart+2&amp;":D"&amp;TestEnd+1))</f>
      </c>
    </row>
    <row r="19">
      <c r="A19" s="0" t="s">
        <v>22</v>
      </c>
      <c r="B19" s="1">
        <f>AVERAGE(INDIRECT("'Estimated Values'!F"&amp;TrainingStart+2&amp;":F"&amp;TrainingEnd+1))</f>
      </c>
    </row>
    <row r="20">
      <c r="A20" s="0" t="s">
        <v>23</v>
      </c>
      <c r="B20" s="1">
        <f>AVERAGE(INDIRECT("'Estimated Values'!F"&amp;TestStart+2&amp;":F"&amp;TestEnd+1))</f>
      </c>
    </row>
    <row r="21">
      <c r="A21" s="0" t="s">
        <v>24</v>
      </c>
      <c r="B21" s="3">
        <f>AVERAGE(INDIRECT("'Estimated Values'!E"&amp;TrainingStart+2&amp;":E"&amp;TrainingEnd+1))</f>
      </c>
    </row>
    <row r="22">
      <c r="A22" s="0" t="s">
        <v>25</v>
      </c>
      <c r="B22" s="3">
        <f>AVERAGE(INDIRECT("'Estimated Values'!E"&amp;TestStart+2&amp;":E"&amp;TestEnd+1))</f>
      </c>
    </row>
    <row r="23">
      <c r="A23" s="0" t="s">
        <v>26</v>
      </c>
      <c r="B23" s="1">
        <f>TrainingMSE / VAR(INDIRECT("'Estimated Values'!B"&amp;TrainingStart+2&amp;":B"&amp;TrainingEnd+1))</f>
      </c>
    </row>
    <row r="24">
      <c r="A24" s="0" t="s">
        <v>27</v>
      </c>
      <c r="B24" s="1">
        <f>TestMSE / VAR(INDIRECT("'Estimated Values'!B"&amp;TestStart+2&amp;":B"&amp;TestEnd+1))</f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8"/>
  <sheetViews>
    <sheetView workbookViewId="0"/>
  </sheetViews>
  <sheetFormatPr defaultRowHeight="15"/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>
        <v>0.319090064269206</v>
      </c>
      <c r="B2" s="0">
        <v>0.244444444444444</v>
      </c>
      <c r="C2" s="0">
        <v>-0.0986460348162476</v>
      </c>
      <c r="D2" s="0">
        <v>0.111883051092778</v>
      </c>
      <c r="E2" s="0">
        <v>0.210529085909025</v>
      </c>
      <c r="F2" s="0">
        <v>0.592113054119133</v>
      </c>
      <c r="G2" s="0">
        <v>0.681818181818182</v>
      </c>
      <c r="H2" s="0">
        <v>0.685884730201541</v>
      </c>
    </row>
    <row r="3">
      <c r="A3" s="0">
        <v>0.319090064269206</v>
      </c>
      <c r="B3" s="0">
        <v>0.244444444444444</v>
      </c>
      <c r="C3" s="0">
        <v>-0.201320752184476</v>
      </c>
      <c r="D3" s="0">
        <v>0.0134357005758157</v>
      </c>
      <c r="E3" s="0">
        <v>0.214756452760292</v>
      </c>
      <c r="F3" s="0">
        <v>0.60400252338832</v>
      </c>
      <c r="G3" s="0">
        <v>0.681818181818182</v>
      </c>
      <c r="H3" s="0">
        <v>0.30916076688018</v>
      </c>
    </row>
    <row r="4">
      <c r="A4" s="0">
        <v>0.319090064269206</v>
      </c>
      <c r="B4" s="0">
        <v>0.244444444444444</v>
      </c>
      <c r="C4" s="0">
        <v>-0.170090609779326</v>
      </c>
      <c r="D4" s="0">
        <v>0.0475905417539659</v>
      </c>
      <c r="E4" s="0">
        <v>0.217681151533292</v>
      </c>
      <c r="F4" s="0">
        <v>0.612228238687383</v>
      </c>
      <c r="G4" s="0">
        <v>0.681818181818182</v>
      </c>
      <c r="H4" s="0">
        <v>0.689190245069873</v>
      </c>
    </row>
    <row r="5">
      <c r="A5" s="0">
        <v>0.319090064269206</v>
      </c>
      <c r="B5" s="0">
        <v>0.244444444444444</v>
      </c>
      <c r="C5" s="0">
        <v>-0.163206443362085</v>
      </c>
      <c r="D5" s="0">
        <v>0.0544747081712062</v>
      </c>
      <c r="E5" s="0">
        <v>0.217681151533292</v>
      </c>
      <c r="F5" s="0">
        <v>0.612228238687383</v>
      </c>
      <c r="G5" s="0">
        <v>0.681818181818182</v>
      </c>
      <c r="H5" s="0">
        <v>0.597234693623093</v>
      </c>
    </row>
    <row r="6">
      <c r="A6" s="0">
        <v>0.319090064269206</v>
      </c>
      <c r="B6" s="0">
        <v>0.244444444444444</v>
      </c>
      <c r="C6" s="0">
        <v>-0.164337771932709</v>
      </c>
      <c r="D6" s="0">
        <v>0.0548523206751055</v>
      </c>
      <c r="E6" s="0">
        <v>0.219190092607814</v>
      </c>
      <c r="F6" s="0">
        <v>0.616472135459477</v>
      </c>
      <c r="G6" s="0">
        <v>0.681818181818182</v>
      </c>
      <c r="H6" s="0">
        <v>0.458640264036895</v>
      </c>
    </row>
    <row r="7">
      <c r="A7" s="0">
        <v>0.319090064269206</v>
      </c>
      <c r="B7" s="0">
        <v>0.244444444444444</v>
      </c>
      <c r="C7" s="0">
        <v>-0.121680608673325</v>
      </c>
      <c r="D7" s="0">
        <v>0.0945443734205441</v>
      </c>
      <c r="E7" s="0">
        <v>0.216224982093869</v>
      </c>
      <c r="F7" s="0">
        <v>0.608132762139006</v>
      </c>
      <c r="G7" s="0">
        <v>0.681818181818182</v>
      </c>
      <c r="H7" s="0">
        <v>0.619198434656631</v>
      </c>
    </row>
    <row r="8">
      <c r="A8" s="0">
        <v>0.319090064269206</v>
      </c>
      <c r="B8" s="0">
        <v>0.244444444444444</v>
      </c>
      <c r="C8" s="0">
        <v>-0.0516033292470482</v>
      </c>
      <c r="D8" s="0">
        <v>0.15486160397445</v>
      </c>
      <c r="E8" s="0">
        <v>0.206464933221498</v>
      </c>
      <c r="F8" s="0">
        <v>0.580682624685464</v>
      </c>
      <c r="G8" s="0">
        <v>0.681818181818182</v>
      </c>
      <c r="H8" s="0">
        <v>0.666110414361187</v>
      </c>
    </row>
    <row r="9">
      <c r="A9" s="0">
        <v>0.319090064269206</v>
      </c>
      <c r="B9" s="0">
        <v>0.244444444444444</v>
      </c>
      <c r="C9" s="0">
        <v>-0.0266273767300462</v>
      </c>
      <c r="D9" s="0">
        <v>0.186711645643884</v>
      </c>
      <c r="E9" s="0">
        <v>0.21333902237393</v>
      </c>
      <c r="F9" s="0">
        <v>0.600016000426678</v>
      </c>
      <c r="G9" s="0">
        <v>0.681818181818182</v>
      </c>
      <c r="H9" s="0">
        <v>0.941213662147353</v>
      </c>
    </row>
    <row r="10">
      <c r="A10" s="0">
        <v>0.303765901324936</v>
      </c>
      <c r="B10" s="0">
        <v>0.466666666666667</v>
      </c>
      <c r="C10" s="0">
        <v>-0.122571428571429</v>
      </c>
      <c r="D10" s="0">
        <v>0.163142857142857</v>
      </c>
      <c r="E10" s="0">
        <v>0.285714285714286</v>
      </c>
      <c r="F10" s="0">
        <v>0.612244897959184</v>
      </c>
      <c r="G10" s="0">
        <v>0.595238095238095</v>
      </c>
      <c r="H10" s="0">
        <v>0.817202234957061</v>
      </c>
    </row>
    <row r="11">
      <c r="A11" s="0">
        <v>0.303765901324936</v>
      </c>
      <c r="B11" s="0">
        <v>0.466666666666667</v>
      </c>
      <c r="C11" s="0">
        <v>-0.134160090191657</v>
      </c>
      <c r="D11" s="0">
        <v>0.147688838782413</v>
      </c>
      <c r="E11" s="0">
        <v>0.28184892897407</v>
      </c>
      <c r="F11" s="0">
        <v>0.603961990658721</v>
      </c>
      <c r="G11" s="0">
        <v>0.595238095238095</v>
      </c>
      <c r="H11" s="0">
        <v>0.892171494016737</v>
      </c>
    </row>
    <row r="12">
      <c r="A12" s="0">
        <v>0.303765901324936</v>
      </c>
      <c r="B12" s="0">
        <v>0.466666666666667</v>
      </c>
      <c r="C12" s="0">
        <v>-0.080608793686584</v>
      </c>
      <c r="D12" s="0">
        <v>0.201240135287486</v>
      </c>
      <c r="E12" s="0">
        <v>0.28184892897407</v>
      </c>
      <c r="F12" s="0">
        <v>0.603961990658721</v>
      </c>
      <c r="G12" s="0">
        <v>0.595238095238095</v>
      </c>
      <c r="H12" s="0">
        <v>0.890603627639668</v>
      </c>
    </row>
    <row r="13">
      <c r="A13" s="0">
        <v>0.303765901324936</v>
      </c>
      <c r="B13" s="0">
        <v>0.466666666666667</v>
      </c>
      <c r="C13" s="0">
        <v>-0.0458413395553115</v>
      </c>
      <c r="D13" s="0">
        <v>0.228657699698051</v>
      </c>
      <c r="E13" s="0">
        <v>0.274499039253363</v>
      </c>
      <c r="F13" s="0">
        <v>0.588212226971491</v>
      </c>
      <c r="G13" s="0">
        <v>0.595238095238095</v>
      </c>
      <c r="H13" s="0">
        <v>0.747620936452474</v>
      </c>
    </row>
    <row r="14">
      <c r="A14" s="0">
        <v>0.407680038601243</v>
      </c>
      <c r="B14" s="0">
        <v>0.177777777777778</v>
      </c>
      <c r="C14" s="0">
        <v>-0.16551724137931</v>
      </c>
      <c r="D14" s="0">
        <v>0.0620689655172414</v>
      </c>
      <c r="E14" s="0">
        <v>0.227586206896552</v>
      </c>
      <c r="F14" s="0">
        <v>0.620689655172414</v>
      </c>
      <c r="G14" s="0">
        <v>0.75</v>
      </c>
      <c r="H14" s="0">
        <v>0.37070540980536</v>
      </c>
    </row>
    <row r="15">
      <c r="A15" s="0">
        <v>0.409335897816389</v>
      </c>
      <c r="B15" s="0">
        <v>0.177777777777778</v>
      </c>
      <c r="C15" s="0">
        <v>-0.0928571428571428</v>
      </c>
      <c r="D15" s="0">
        <v>0.0714285714285714</v>
      </c>
      <c r="E15" s="0">
        <v>0.164285714285714</v>
      </c>
      <c r="F15" s="0">
        <v>0.642857142857143</v>
      </c>
      <c r="G15" s="0">
        <v>0.9375</v>
      </c>
      <c r="H15" s="0">
        <v>0.388427504741639</v>
      </c>
    </row>
    <row r="16">
      <c r="A16" s="0">
        <v>0.486997001632459</v>
      </c>
      <c r="B16" s="0">
        <v>0.177777777777778</v>
      </c>
      <c r="C16" s="0">
        <v>-0.0851063829787234</v>
      </c>
      <c r="D16" s="0">
        <v>0.0780141843971631</v>
      </c>
      <c r="E16" s="0">
        <v>0.163120567375887</v>
      </c>
      <c r="F16" s="0">
        <v>0.638297872340426</v>
      </c>
      <c r="G16" s="0">
        <v>0.9375</v>
      </c>
      <c r="H16" s="0">
        <v>0.478069293636122</v>
      </c>
    </row>
    <row r="17">
      <c r="A17" s="0">
        <v>0.486997001632459</v>
      </c>
      <c r="B17" s="0">
        <v>0.177777777777778</v>
      </c>
      <c r="C17" s="0">
        <v>-0.0928571428571428</v>
      </c>
      <c r="D17" s="0">
        <v>0.0714285714285714</v>
      </c>
      <c r="E17" s="0">
        <v>0.164285714285714</v>
      </c>
      <c r="F17" s="0">
        <v>0.642857142857143</v>
      </c>
      <c r="G17" s="0">
        <v>0.9375</v>
      </c>
      <c r="H17" s="0">
        <v>0.418267177829975</v>
      </c>
    </row>
    <row r="18">
      <c r="A18" s="0">
        <v>0.341860988454089</v>
      </c>
      <c r="B18" s="0">
        <v>0.177777777777778</v>
      </c>
      <c r="C18" s="0">
        <v>-0.0928571428571428</v>
      </c>
      <c r="D18" s="0">
        <v>0.0714285714285714</v>
      </c>
      <c r="E18" s="0">
        <v>0.164285714285714</v>
      </c>
      <c r="F18" s="0">
        <v>0.642857142857143</v>
      </c>
      <c r="G18" s="0">
        <v>0.9375</v>
      </c>
      <c r="H18" s="0">
        <v>0.431211366321726</v>
      </c>
    </row>
    <row r="19">
      <c r="A19" s="0">
        <v>0.486266047503366</v>
      </c>
      <c r="B19" s="0">
        <v>0.177777777777778</v>
      </c>
      <c r="C19" s="0">
        <v>-0.106382978723404</v>
      </c>
      <c r="D19" s="0">
        <v>0.0567375886524823</v>
      </c>
      <c r="E19" s="0">
        <v>0.163120567375887</v>
      </c>
      <c r="F19" s="0">
        <v>0.638297872340426</v>
      </c>
      <c r="G19" s="0">
        <v>0.9375</v>
      </c>
      <c r="H19" s="0">
        <v>0.382707068584948</v>
      </c>
    </row>
    <row r="20">
      <c r="A20" s="0">
        <v>0.486266047503366</v>
      </c>
      <c r="B20" s="0">
        <v>0.177777777777778</v>
      </c>
      <c r="C20" s="0">
        <v>-0.0709219858156028</v>
      </c>
      <c r="D20" s="0">
        <v>0.0921985815602837</v>
      </c>
      <c r="E20" s="0">
        <v>0.163120567375887</v>
      </c>
      <c r="F20" s="0">
        <v>0.638297872340426</v>
      </c>
      <c r="G20" s="0">
        <v>0.9375</v>
      </c>
      <c r="H20" s="0">
        <v>0.289823395916627</v>
      </c>
    </row>
    <row r="21">
      <c r="A21" s="0">
        <v>0.310780531424838</v>
      </c>
      <c r="B21" s="0">
        <v>0.331081081081081</v>
      </c>
      <c r="C21" s="0">
        <v>-0.27</v>
      </c>
      <c r="D21" s="0">
        <v>0.23</v>
      </c>
      <c r="E21" s="0">
        <v>0.5</v>
      </c>
      <c r="F21" s="0">
        <v>1.48</v>
      </c>
      <c r="G21" s="0">
        <v>1.03061224489796</v>
      </c>
      <c r="H21" s="0">
        <v>1.10648668485972</v>
      </c>
    </row>
    <row r="22">
      <c r="A22" s="0">
        <v>0.310780531424838</v>
      </c>
      <c r="B22" s="0">
        <v>0.331081081081081</v>
      </c>
      <c r="C22" s="0">
        <v>-0.5</v>
      </c>
      <c r="D22" s="0">
        <v>0</v>
      </c>
      <c r="E22" s="0">
        <v>0.5</v>
      </c>
      <c r="F22" s="0">
        <v>1.48</v>
      </c>
      <c r="G22" s="0">
        <v>1.03061224489796</v>
      </c>
      <c r="H22" s="0">
        <v>0.831302686391487</v>
      </c>
    </row>
    <row r="23">
      <c r="A23" s="0">
        <v>0.490418196590535</v>
      </c>
      <c r="B23" s="0">
        <v>0.8</v>
      </c>
      <c r="C23" s="0">
        <v>-0.125</v>
      </c>
      <c r="D23" s="0">
        <v>0</v>
      </c>
      <c r="E23" s="0">
        <v>0.125</v>
      </c>
      <c r="F23" s="0">
        <v>0.833333333333333</v>
      </c>
      <c r="G23" s="0">
        <v>0.125</v>
      </c>
      <c r="H23" s="0">
        <v>0.814918567354492</v>
      </c>
    </row>
    <row r="24">
      <c r="A24" s="0">
        <v>0.275114044787009</v>
      </c>
      <c r="B24" s="0">
        <v>0.378531073446328</v>
      </c>
      <c r="C24" s="0">
        <v>-0.325</v>
      </c>
      <c r="D24" s="0">
        <v>0.1375</v>
      </c>
      <c r="E24" s="0">
        <v>0.4625</v>
      </c>
      <c r="F24" s="0">
        <v>0.7375</v>
      </c>
      <c r="G24" s="0">
        <v>1.40298507462687</v>
      </c>
      <c r="H24" s="0">
        <v>0.436070410456479</v>
      </c>
    </row>
    <row r="25">
      <c r="A25" s="0">
        <v>0.275114044787009</v>
      </c>
      <c r="B25" s="0">
        <v>0.378531073446328</v>
      </c>
      <c r="C25" s="0">
        <v>-0.00416666666666667</v>
      </c>
      <c r="D25" s="0">
        <v>0.458333333333333</v>
      </c>
      <c r="E25" s="0">
        <v>0.4625</v>
      </c>
      <c r="F25" s="0">
        <v>0.7375</v>
      </c>
      <c r="G25" s="0">
        <v>1.40298507462687</v>
      </c>
      <c r="H25" s="0">
        <v>0.90332703290168</v>
      </c>
    </row>
    <row r="26">
      <c r="A26" s="0">
        <v>0.449391466091054</v>
      </c>
      <c r="B26" s="0">
        <v>0.48780487804878</v>
      </c>
      <c r="C26" s="0">
        <v>-0.3</v>
      </c>
      <c r="D26" s="0">
        <v>0.00833333333333334</v>
      </c>
      <c r="E26" s="0">
        <v>0.308333333333333</v>
      </c>
      <c r="F26" s="0">
        <v>0.5125</v>
      </c>
      <c r="G26" s="0">
        <v>1.83333333333333</v>
      </c>
      <c r="H26" s="0">
        <v>0.433108526395181</v>
      </c>
    </row>
    <row r="27">
      <c r="A27" s="0">
        <v>0.449391466091054</v>
      </c>
      <c r="B27" s="0">
        <v>0.48780487804878</v>
      </c>
      <c r="C27" s="0">
        <v>-0.245833333333333</v>
      </c>
      <c r="D27" s="0">
        <v>0.0625</v>
      </c>
      <c r="E27" s="0">
        <v>0.308333333333333</v>
      </c>
      <c r="F27" s="0">
        <v>0.5125</v>
      </c>
      <c r="G27" s="0">
        <v>1.83333333333333</v>
      </c>
      <c r="H27" s="0">
        <v>0.546131253467859</v>
      </c>
    </row>
    <row r="28">
      <c r="A28" s="0">
        <v>0.449391466091054</v>
      </c>
      <c r="B28" s="0">
        <v>0.48780487804878</v>
      </c>
      <c r="C28" s="0">
        <v>-0.158333333333333</v>
      </c>
      <c r="D28" s="0">
        <v>0.15</v>
      </c>
      <c r="E28" s="0">
        <v>0.308333333333333</v>
      </c>
      <c r="F28" s="0">
        <v>0.5125</v>
      </c>
      <c r="G28" s="0">
        <v>1.83333333333333</v>
      </c>
      <c r="H28" s="0">
        <v>0.705091283869969</v>
      </c>
    </row>
    <row r="29">
      <c r="A29" s="0">
        <v>0.449391466091054</v>
      </c>
      <c r="B29" s="0">
        <v>0.48780487804878</v>
      </c>
      <c r="C29" s="0">
        <v>-0.0291666666666667</v>
      </c>
      <c r="D29" s="0">
        <v>0.279166666666667</v>
      </c>
      <c r="E29" s="0">
        <v>0.308333333333333</v>
      </c>
      <c r="F29" s="0">
        <v>0.5125</v>
      </c>
      <c r="G29" s="0">
        <v>1.83333333333333</v>
      </c>
      <c r="H29" s="0">
        <v>0.641324273779834</v>
      </c>
    </row>
    <row r="30">
      <c r="A30" s="0">
        <v>0.449391466091054</v>
      </c>
      <c r="B30" s="0">
        <v>0.48780487804878</v>
      </c>
      <c r="C30" s="0">
        <v>-0.0791666666666667</v>
      </c>
      <c r="D30" s="0">
        <v>0.229166666666667</v>
      </c>
      <c r="E30" s="0">
        <v>0.308333333333333</v>
      </c>
      <c r="F30" s="0">
        <v>0.5125</v>
      </c>
      <c r="G30" s="0">
        <v>1.83333333333333</v>
      </c>
      <c r="H30" s="0">
        <v>0.794363350270411</v>
      </c>
    </row>
    <row r="31">
      <c r="A31" s="0">
        <v>0.445586185296255</v>
      </c>
      <c r="B31" s="0">
        <v>0.85</v>
      </c>
      <c r="C31" s="0">
        <v>-0.265</v>
      </c>
      <c r="D31" s="0">
        <v>0.335</v>
      </c>
      <c r="E31" s="0">
        <v>0.6</v>
      </c>
      <c r="F31" s="0">
        <v>1</v>
      </c>
      <c r="G31" s="0">
        <v>0.0882352941176471</v>
      </c>
      <c r="H31" s="0">
        <v>0.836809959829106</v>
      </c>
    </row>
    <row r="32">
      <c r="A32" s="0">
        <v>0.445586185296255</v>
      </c>
      <c r="B32" s="0">
        <v>0.85</v>
      </c>
      <c r="C32" s="0">
        <v>-0.55</v>
      </c>
      <c r="D32" s="0">
        <v>0.05</v>
      </c>
      <c r="E32" s="0">
        <v>0.6</v>
      </c>
      <c r="F32" s="0">
        <v>1</v>
      </c>
      <c r="G32" s="0">
        <v>0.0882352941176471</v>
      </c>
      <c r="H32" s="0">
        <v>0.890352096782994</v>
      </c>
    </row>
    <row r="33">
      <c r="A33" s="0">
        <v>0.445586185296255</v>
      </c>
      <c r="B33" s="0">
        <v>0.85</v>
      </c>
      <c r="C33" s="0">
        <v>-0.6</v>
      </c>
      <c r="D33" s="0">
        <v>0</v>
      </c>
      <c r="E33" s="0">
        <v>0.6</v>
      </c>
      <c r="F33" s="0">
        <v>1</v>
      </c>
      <c r="G33" s="0">
        <v>0.0882352941176471</v>
      </c>
      <c r="H33" s="0">
        <v>0.909384173019062</v>
      </c>
    </row>
    <row r="34">
      <c r="A34" s="0">
        <v>0.445586185296255</v>
      </c>
      <c r="B34" s="0">
        <v>0.85</v>
      </c>
      <c r="C34" s="0">
        <v>-0.115</v>
      </c>
      <c r="D34" s="0">
        <v>0.335</v>
      </c>
      <c r="E34" s="0">
        <v>0.45</v>
      </c>
      <c r="F34" s="0">
        <v>1</v>
      </c>
      <c r="G34" s="0">
        <v>0.0882352941176471</v>
      </c>
      <c r="H34" s="0">
        <v>0.787309150645268</v>
      </c>
    </row>
    <row r="35">
      <c r="A35" s="0">
        <v>0.445586185296255</v>
      </c>
      <c r="B35" s="0">
        <v>0.85</v>
      </c>
      <c r="C35" s="0">
        <v>-0.45</v>
      </c>
      <c r="D35" s="0">
        <v>0</v>
      </c>
      <c r="E35" s="0">
        <v>0.45</v>
      </c>
      <c r="F35" s="0">
        <v>1</v>
      </c>
      <c r="G35" s="0">
        <v>0.0882352941176471</v>
      </c>
      <c r="H35" s="0">
        <v>1.10931071120968</v>
      </c>
    </row>
    <row r="36">
      <c r="A36" s="0">
        <v>0.445586185296255</v>
      </c>
      <c r="B36" s="0">
        <v>0.7</v>
      </c>
      <c r="C36" s="0">
        <v>-0.4</v>
      </c>
      <c r="D36" s="0">
        <v>0.05</v>
      </c>
      <c r="E36" s="0">
        <v>0.45</v>
      </c>
      <c r="F36" s="0">
        <v>1</v>
      </c>
      <c r="G36" s="0">
        <v>0.214285714285714</v>
      </c>
      <c r="H36" s="0">
        <v>0.738156201448686</v>
      </c>
    </row>
    <row r="37">
      <c r="A37" s="0">
        <v>0.445586185296255</v>
      </c>
      <c r="B37" s="0">
        <v>0.7</v>
      </c>
      <c r="C37" s="0">
        <v>-0.45</v>
      </c>
      <c r="D37" s="0">
        <v>0</v>
      </c>
      <c r="E37" s="0">
        <v>0.45</v>
      </c>
      <c r="F37" s="0">
        <v>1</v>
      </c>
      <c r="G37" s="0">
        <v>0.214285714285714</v>
      </c>
      <c r="H37" s="0">
        <v>1.05953258827287</v>
      </c>
    </row>
    <row r="38">
      <c r="A38" s="0">
        <v>0.445586185296255</v>
      </c>
      <c r="B38" s="0">
        <v>0.55</v>
      </c>
      <c r="C38" s="0">
        <v>-0.6</v>
      </c>
      <c r="D38" s="0">
        <v>0</v>
      </c>
      <c r="E38" s="0">
        <v>0.6</v>
      </c>
      <c r="F38" s="0">
        <v>1</v>
      </c>
      <c r="G38" s="0">
        <v>0.409090909090909</v>
      </c>
      <c r="H38" s="0">
        <v>0.426330775785862</v>
      </c>
    </row>
    <row r="39">
      <c r="A39" s="0">
        <v>0.445586185296255</v>
      </c>
      <c r="B39" s="0">
        <v>0.55</v>
      </c>
      <c r="C39" s="0">
        <v>-0.265</v>
      </c>
      <c r="D39" s="0">
        <v>0.185</v>
      </c>
      <c r="E39" s="0">
        <v>0.45</v>
      </c>
      <c r="F39" s="0">
        <v>1</v>
      </c>
      <c r="G39" s="0">
        <v>0.409090909090909</v>
      </c>
      <c r="H39" s="0">
        <v>0.779650412236505</v>
      </c>
    </row>
    <row r="40">
      <c r="A40" s="0">
        <v>0.445586185296255</v>
      </c>
      <c r="B40" s="0">
        <v>0.55</v>
      </c>
      <c r="C40" s="0">
        <v>-0.4</v>
      </c>
      <c r="D40" s="0">
        <v>0.05</v>
      </c>
      <c r="E40" s="0">
        <v>0.45</v>
      </c>
      <c r="F40" s="0">
        <v>1</v>
      </c>
      <c r="G40" s="0">
        <v>0.409090909090909</v>
      </c>
      <c r="H40" s="0">
        <v>0.483157609979356</v>
      </c>
    </row>
    <row r="41">
      <c r="A41" s="0">
        <v>0.445586185296255</v>
      </c>
      <c r="B41" s="0">
        <v>0.55</v>
      </c>
      <c r="C41" s="0">
        <v>-0.45</v>
      </c>
      <c r="D41" s="0">
        <v>0</v>
      </c>
      <c r="E41" s="0">
        <v>0.45</v>
      </c>
      <c r="F41" s="0">
        <v>1</v>
      </c>
      <c r="G41" s="0">
        <v>0.409090909090909</v>
      </c>
      <c r="H41" s="0">
        <v>0.450474467234477</v>
      </c>
    </row>
    <row r="42">
      <c r="A42" s="0">
        <v>0.445586185296255</v>
      </c>
      <c r="B42" s="0">
        <v>0.55</v>
      </c>
      <c r="C42" s="0">
        <v>-0.25</v>
      </c>
      <c r="D42" s="0">
        <v>0.05</v>
      </c>
      <c r="E42" s="0">
        <v>0.3</v>
      </c>
      <c r="F42" s="0">
        <v>1</v>
      </c>
      <c r="G42" s="0">
        <v>0.409090909090909</v>
      </c>
      <c r="H42" s="0">
        <v>0.880061434760264</v>
      </c>
    </row>
    <row r="43">
      <c r="A43" s="0">
        <v>0.517122916666667</v>
      </c>
      <c r="B43" s="0">
        <v>0.741666666666667</v>
      </c>
      <c r="C43" s="0">
        <v>-0.161111111111111</v>
      </c>
      <c r="D43" s="0">
        <v>0.161111111111111</v>
      </c>
      <c r="E43" s="0">
        <v>0.322222222222222</v>
      </c>
      <c r="F43" s="0">
        <v>0.666666666666667</v>
      </c>
      <c r="G43" s="0">
        <v>0.168539325842696</v>
      </c>
      <c r="H43" s="0">
        <v>1.55575371718407</v>
      </c>
    </row>
    <row r="44">
      <c r="A44" s="0">
        <v>0.517122916666667</v>
      </c>
      <c r="B44" s="0">
        <v>0.741666666666667</v>
      </c>
      <c r="C44" s="0">
        <v>-0.322222222222222</v>
      </c>
      <c r="D44" s="0">
        <v>0</v>
      </c>
      <c r="E44" s="0">
        <v>0.322222222222222</v>
      </c>
      <c r="F44" s="0">
        <v>0.666666666666667</v>
      </c>
      <c r="G44" s="0">
        <v>0.168539325842696</v>
      </c>
      <c r="H44" s="0">
        <v>1.12455636671528</v>
      </c>
    </row>
    <row r="45">
      <c r="A45" s="0">
        <v>0.445586185296255</v>
      </c>
      <c r="B45" s="0">
        <v>0.4</v>
      </c>
      <c r="C45" s="0">
        <v>-0.12</v>
      </c>
      <c r="D45" s="0">
        <v>0.33</v>
      </c>
      <c r="E45" s="0">
        <v>0.45</v>
      </c>
      <c r="F45" s="0">
        <v>1</v>
      </c>
      <c r="G45" s="0">
        <v>0.75</v>
      </c>
      <c r="H45" s="0">
        <v>0.461534054697321</v>
      </c>
    </row>
    <row r="46">
      <c r="A46" s="0">
        <v>0.445586185296255</v>
      </c>
      <c r="B46" s="0">
        <v>0.4</v>
      </c>
      <c r="C46" s="0">
        <v>-0.26</v>
      </c>
      <c r="D46" s="0">
        <v>0.19</v>
      </c>
      <c r="E46" s="0">
        <v>0.45</v>
      </c>
      <c r="F46" s="0">
        <v>1</v>
      </c>
      <c r="G46" s="0">
        <v>0.75</v>
      </c>
      <c r="H46" s="0">
        <v>0.489872560802386</v>
      </c>
    </row>
    <row r="47">
      <c r="A47" s="0">
        <v>0.445586185296255</v>
      </c>
      <c r="B47" s="0">
        <v>0.4</v>
      </c>
      <c r="C47" s="0">
        <v>-0.45</v>
      </c>
      <c r="D47" s="0">
        <v>0</v>
      </c>
      <c r="E47" s="0">
        <v>0.45</v>
      </c>
      <c r="F47" s="0">
        <v>1</v>
      </c>
      <c r="G47" s="0">
        <v>0.75</v>
      </c>
      <c r="H47" s="0">
        <v>0.00378668073195147</v>
      </c>
    </row>
    <row r="48">
      <c r="A48" s="0">
        <v>0.310780531424838</v>
      </c>
      <c r="B48" s="0">
        <v>0.331081081081081</v>
      </c>
      <c r="C48" s="0">
        <v>-0.01</v>
      </c>
      <c r="D48" s="0">
        <v>0.24</v>
      </c>
      <c r="E48" s="0">
        <v>0.25</v>
      </c>
      <c r="F48" s="0">
        <v>1.48</v>
      </c>
      <c r="G48" s="0">
        <v>1.02040816326531</v>
      </c>
      <c r="H48" s="0">
        <v>1.24811598300581</v>
      </c>
    </row>
    <row r="49">
      <c r="A49" s="0">
        <v>0.310780531424838</v>
      </c>
      <c r="B49" s="0">
        <v>0.331081081081081</v>
      </c>
      <c r="C49" s="0">
        <v>-0.25</v>
      </c>
      <c r="D49" s="0">
        <v>0</v>
      </c>
      <c r="E49" s="0">
        <v>0.25</v>
      </c>
      <c r="F49" s="0">
        <v>1.48</v>
      </c>
      <c r="G49" s="0">
        <v>1.02040816326531</v>
      </c>
      <c r="H49" s="0">
        <v>1.13021014768511</v>
      </c>
    </row>
    <row r="50">
      <c r="A50" s="0">
        <v>0.59769387755102</v>
      </c>
      <c r="B50" s="0">
        <v>1</v>
      </c>
      <c r="C50" s="0">
        <v>-0.07</v>
      </c>
      <c r="D50" s="0">
        <v>1.01</v>
      </c>
      <c r="E50" s="0">
        <v>1.07</v>
      </c>
      <c r="F50" s="0">
        <v>0.49</v>
      </c>
      <c r="G50" s="0">
        <v>0.204081632653061</v>
      </c>
      <c r="H50" s="0">
        <v>1.31140877296748</v>
      </c>
    </row>
    <row r="51">
      <c r="A51" s="0">
        <v>0.59769387755102</v>
      </c>
      <c r="B51" s="0">
        <v>1</v>
      </c>
      <c r="C51" s="0">
        <v>-0.25</v>
      </c>
      <c r="D51" s="0">
        <v>1.01</v>
      </c>
      <c r="E51" s="0">
        <v>1.25</v>
      </c>
      <c r="F51" s="0">
        <v>0.49</v>
      </c>
      <c r="G51" s="0">
        <v>0.204081632653061</v>
      </c>
      <c r="H51" s="0">
        <v>1.31149795508551</v>
      </c>
    </row>
    <row r="52">
      <c r="A52" s="0">
        <v>0.59769387755102</v>
      </c>
      <c r="B52" s="0">
        <v>1</v>
      </c>
      <c r="C52" s="0">
        <v>-0.5</v>
      </c>
      <c r="D52" s="0">
        <v>1.01</v>
      </c>
      <c r="E52" s="0">
        <v>1.5</v>
      </c>
      <c r="F52" s="0">
        <v>0.49</v>
      </c>
      <c r="G52" s="0">
        <v>0.204081632653061</v>
      </c>
      <c r="H52" s="0">
        <v>1.10764701581226</v>
      </c>
    </row>
    <row r="53">
      <c r="A53" s="0">
        <v>0.272454553661408</v>
      </c>
      <c r="B53" s="0">
        <v>0.5</v>
      </c>
      <c r="C53" s="0">
        <v>-0.380589914367269</v>
      </c>
      <c r="D53" s="0">
        <v>0</v>
      </c>
      <c r="E53" s="0">
        <v>0.380589914367269</v>
      </c>
      <c r="F53" s="0">
        <v>1.14176974310181</v>
      </c>
      <c r="G53" s="0">
        <v>0.5</v>
      </c>
      <c r="H53" s="0">
        <v>0.369815988475852</v>
      </c>
    </row>
    <row r="54">
      <c r="A54" s="0">
        <v>0.272454553661408</v>
      </c>
      <c r="B54" s="0">
        <v>0.5</v>
      </c>
      <c r="C54" s="0">
        <v>-0.0934579439252337</v>
      </c>
      <c r="D54" s="0">
        <v>0.280373831775701</v>
      </c>
      <c r="E54" s="0">
        <v>0.373831775700935</v>
      </c>
      <c r="F54" s="0">
        <v>1.1214953271028</v>
      </c>
      <c r="G54" s="0">
        <v>0.5</v>
      </c>
      <c r="H54" s="0">
        <v>0.45099054529256</v>
      </c>
    </row>
    <row r="55">
      <c r="A55" s="0">
        <v>0.272454553661408</v>
      </c>
      <c r="B55" s="0">
        <v>0.5</v>
      </c>
      <c r="C55" s="0">
        <v>-0.2</v>
      </c>
      <c r="D55" s="0">
        <v>0</v>
      </c>
      <c r="E55" s="0">
        <v>0.2</v>
      </c>
      <c r="F55" s="0">
        <v>0.6</v>
      </c>
      <c r="G55" s="0">
        <v>0.5</v>
      </c>
      <c r="H55" s="0">
        <v>0.327067349522238</v>
      </c>
    </row>
    <row r="56">
      <c r="A56" s="0">
        <v>0.272454553661408</v>
      </c>
      <c r="B56" s="0">
        <v>0.5</v>
      </c>
      <c r="C56" s="0">
        <v>-0.740740740740741</v>
      </c>
      <c r="D56" s="0">
        <v>0</v>
      </c>
      <c r="E56" s="0">
        <v>0.740740740740741</v>
      </c>
      <c r="F56" s="0">
        <v>2.22222222222222</v>
      </c>
      <c r="G56" s="0">
        <v>0.5</v>
      </c>
      <c r="H56" s="0">
        <v>0.476673281248437</v>
      </c>
    </row>
    <row r="57">
      <c r="A57" s="0">
        <v>0.248668898615326</v>
      </c>
      <c r="B57" s="0">
        <v>0.5</v>
      </c>
      <c r="C57" s="0">
        <v>-0.8</v>
      </c>
      <c r="D57" s="0">
        <v>0</v>
      </c>
      <c r="E57" s="0">
        <v>0.8</v>
      </c>
      <c r="F57" s="0">
        <v>2.4</v>
      </c>
      <c r="G57" s="0">
        <v>0.5</v>
      </c>
      <c r="H57" s="0">
        <v>0.691396283979608</v>
      </c>
    </row>
    <row r="58">
      <c r="A58" s="0">
        <v>0.248668898615326</v>
      </c>
      <c r="B58" s="0">
        <v>0.5</v>
      </c>
      <c r="C58" s="0">
        <v>-0.727272727272727</v>
      </c>
      <c r="D58" s="0">
        <v>0</v>
      </c>
      <c r="E58" s="0">
        <v>0.727272727272727</v>
      </c>
      <c r="F58" s="0">
        <v>2.18181818181818</v>
      </c>
      <c r="G58" s="0">
        <v>0.5</v>
      </c>
      <c r="H58" s="0">
        <v>0.778436795967071</v>
      </c>
    </row>
    <row r="59">
      <c r="A59" s="0">
        <v>0.248668898615326</v>
      </c>
      <c r="B59" s="0">
        <v>0.5</v>
      </c>
      <c r="C59" s="0">
        <v>-0.533333333333333</v>
      </c>
      <c r="D59" s="0">
        <v>0</v>
      </c>
      <c r="E59" s="0">
        <v>0.533333333333333</v>
      </c>
      <c r="F59" s="0">
        <v>1.6</v>
      </c>
      <c r="G59" s="0">
        <v>0.5</v>
      </c>
      <c r="H59" s="0">
        <v>0.491649072463549</v>
      </c>
    </row>
    <row r="60">
      <c r="A60" s="0">
        <v>0.248668898615326</v>
      </c>
      <c r="B60" s="0">
        <v>0.5</v>
      </c>
      <c r="C60" s="0">
        <v>-0.380952380952381</v>
      </c>
      <c r="D60" s="0">
        <v>0</v>
      </c>
      <c r="E60" s="0">
        <v>0.380952380952381</v>
      </c>
      <c r="F60" s="0">
        <v>1.14285714285714</v>
      </c>
      <c r="G60" s="0">
        <v>0.5</v>
      </c>
      <c r="H60" s="0">
        <v>0.56418136383391</v>
      </c>
    </row>
    <row r="61">
      <c r="A61" s="0">
        <v>0.248668898615326</v>
      </c>
      <c r="B61" s="0">
        <v>0.5</v>
      </c>
      <c r="C61" s="0">
        <v>-0.727272727272727</v>
      </c>
      <c r="D61" s="0">
        <v>0</v>
      </c>
      <c r="E61" s="0">
        <v>0.727272727272727</v>
      </c>
      <c r="F61" s="0">
        <v>2.18181818181818</v>
      </c>
      <c r="G61" s="0">
        <v>0.5</v>
      </c>
      <c r="H61" s="0">
        <v>1.02431256271958</v>
      </c>
    </row>
    <row r="62">
      <c r="A62" s="0">
        <v>0.56428</v>
      </c>
      <c r="B62" s="0">
        <v>1</v>
      </c>
      <c r="C62" s="0">
        <v>-0.00393700787401575</v>
      </c>
      <c r="D62" s="0">
        <v>1</v>
      </c>
      <c r="E62" s="0">
        <v>1.00393700787402</v>
      </c>
      <c r="F62" s="0">
        <v>0.47244094488189</v>
      </c>
      <c r="G62" s="0">
        <v>0</v>
      </c>
      <c r="H62" s="0">
        <v>0.683231266345045</v>
      </c>
    </row>
    <row r="63">
      <c r="A63" s="0">
        <v>0.56428</v>
      </c>
      <c r="B63" s="0">
        <v>1</v>
      </c>
      <c r="C63" s="0">
        <v>-0.078740157480315</v>
      </c>
      <c r="D63" s="0">
        <v>1</v>
      </c>
      <c r="E63" s="0">
        <v>1.07874015748032</v>
      </c>
      <c r="F63" s="0">
        <v>0.47244094488189</v>
      </c>
      <c r="G63" s="0">
        <v>0</v>
      </c>
      <c r="H63" s="0">
        <v>0.723087790587267</v>
      </c>
    </row>
    <row r="64">
      <c r="A64" s="0">
        <v>0.56428</v>
      </c>
      <c r="B64" s="0">
        <v>1</v>
      </c>
      <c r="C64" s="0">
        <v>-0.118110236220472</v>
      </c>
      <c r="D64" s="0">
        <v>1</v>
      </c>
      <c r="E64" s="0">
        <v>1.11811023622047</v>
      </c>
      <c r="F64" s="0">
        <v>0.47244094488189</v>
      </c>
      <c r="G64" s="0">
        <v>0</v>
      </c>
      <c r="H64" s="0">
        <v>0.742579178243944</v>
      </c>
    </row>
    <row r="65">
      <c r="A65" s="0">
        <v>0.56428</v>
      </c>
      <c r="B65" s="0">
        <v>1</v>
      </c>
      <c r="C65" s="0">
        <v>-0.196850393700787</v>
      </c>
      <c r="D65" s="0">
        <v>1</v>
      </c>
      <c r="E65" s="0">
        <v>1.19685039370079</v>
      </c>
      <c r="F65" s="0">
        <v>0.47244094488189</v>
      </c>
      <c r="G65" s="0">
        <v>0</v>
      </c>
      <c r="H65" s="0">
        <v>0.729106455240477</v>
      </c>
    </row>
    <row r="66">
      <c r="A66" s="0">
        <v>0.56428</v>
      </c>
      <c r="B66" s="0">
        <v>1</v>
      </c>
      <c r="C66" s="0">
        <v>-0.236220472440945</v>
      </c>
      <c r="D66" s="0">
        <v>1</v>
      </c>
      <c r="E66" s="0">
        <v>1.23622047244094</v>
      </c>
      <c r="F66" s="0">
        <v>0.47244094488189</v>
      </c>
      <c r="G66" s="0">
        <v>0</v>
      </c>
      <c r="H66" s="0">
        <v>0.725478147311597</v>
      </c>
    </row>
    <row r="67">
      <c r="A67" s="0">
        <v>0.56428</v>
      </c>
      <c r="B67" s="0">
        <v>1</v>
      </c>
      <c r="C67" s="0">
        <v>-0.275590551181102</v>
      </c>
      <c r="D67" s="0">
        <v>1</v>
      </c>
      <c r="E67" s="0">
        <v>1.2755905511811</v>
      </c>
      <c r="F67" s="0">
        <v>0.47244094488189</v>
      </c>
      <c r="G67" s="0">
        <v>0</v>
      </c>
      <c r="H67" s="0">
        <v>0.76774339343831</v>
      </c>
    </row>
    <row r="68">
      <c r="A68" s="0">
        <v>0.56428</v>
      </c>
      <c r="B68" s="0">
        <v>1</v>
      </c>
      <c r="C68" s="0">
        <v>-0.31496062992126</v>
      </c>
      <c r="D68" s="0">
        <v>1</v>
      </c>
      <c r="E68" s="0">
        <v>1.31496062992126</v>
      </c>
      <c r="F68" s="0">
        <v>0.47244094488189</v>
      </c>
      <c r="G68" s="0">
        <v>0</v>
      </c>
      <c r="H68" s="0">
        <v>0.73541499296628</v>
      </c>
    </row>
    <row r="69">
      <c r="A69" s="0">
        <v>0.56428</v>
      </c>
      <c r="B69" s="0">
        <v>1</v>
      </c>
      <c r="C69" s="0">
        <v>-0.354330708661417</v>
      </c>
      <c r="D69" s="0">
        <v>1</v>
      </c>
      <c r="E69" s="0">
        <v>1.35433070866142</v>
      </c>
      <c r="F69" s="0">
        <v>0.47244094488189</v>
      </c>
      <c r="G69" s="0">
        <v>0</v>
      </c>
      <c r="H69" s="0">
        <v>0.777444873864148</v>
      </c>
    </row>
    <row r="70">
      <c r="A70" s="0">
        <v>0.56428</v>
      </c>
      <c r="B70" s="0">
        <v>1</v>
      </c>
      <c r="C70" s="0">
        <v>-0.393700787401575</v>
      </c>
      <c r="D70" s="0">
        <v>1</v>
      </c>
      <c r="E70" s="0">
        <v>1.39370078740157</v>
      </c>
      <c r="F70" s="0">
        <v>0.47244094488189</v>
      </c>
      <c r="G70" s="0">
        <v>0</v>
      </c>
      <c r="H70" s="0">
        <v>0.712047367418457</v>
      </c>
    </row>
    <row r="71">
      <c r="A71" s="0">
        <v>0.56428</v>
      </c>
      <c r="B71" s="0">
        <v>1</v>
      </c>
      <c r="C71" s="0">
        <v>-0.590551181102362</v>
      </c>
      <c r="D71" s="0">
        <v>1</v>
      </c>
      <c r="E71" s="0">
        <v>1.59055118110236</v>
      </c>
      <c r="F71" s="0">
        <v>0.47244094488189</v>
      </c>
      <c r="G71" s="0">
        <v>0</v>
      </c>
      <c r="H71" s="0">
        <v>0.666112894230987</v>
      </c>
    </row>
    <row r="72">
      <c r="A72" s="0">
        <v>0.260221550531588</v>
      </c>
      <c r="B72" s="0">
        <v>0.526315789473684</v>
      </c>
      <c r="C72" s="0">
        <v>-0.00158635732698788</v>
      </c>
      <c r="D72" s="0">
        <v>0.240837885097255</v>
      </c>
      <c r="E72" s="0">
        <v>0.242424242424242</v>
      </c>
      <c r="F72" s="0">
        <v>0.575757575757576</v>
      </c>
      <c r="G72" s="0">
        <v>0.4</v>
      </c>
      <c r="H72" s="0">
        <v>0.84941363620811</v>
      </c>
    </row>
    <row r="73">
      <c r="A73" s="0">
        <v>0.352657710763553</v>
      </c>
      <c r="B73" s="0">
        <v>0.25</v>
      </c>
      <c r="C73" s="0">
        <v>-0.0275276461295418</v>
      </c>
      <c r="D73" s="0">
        <v>0.0724723538704582</v>
      </c>
      <c r="E73" s="0">
        <v>0.1</v>
      </c>
      <c r="F73" s="0">
        <v>0.2</v>
      </c>
      <c r="G73" s="0">
        <v>0</v>
      </c>
      <c r="H73" s="0">
        <v>1.72912417390711</v>
      </c>
    </row>
    <row r="74">
      <c r="A74" s="0">
        <v>0.352657710763553</v>
      </c>
      <c r="B74" s="0">
        <v>0.25</v>
      </c>
      <c r="C74" s="0">
        <v>-0.1</v>
      </c>
      <c r="D74" s="0">
        <v>0</v>
      </c>
      <c r="E74" s="0">
        <v>0.1</v>
      </c>
      <c r="F74" s="0">
        <v>0.2</v>
      </c>
      <c r="G74" s="0">
        <v>0</v>
      </c>
      <c r="H74" s="0">
        <v>1.63259671311122</v>
      </c>
    </row>
    <row r="75">
      <c r="A75" s="0">
        <v>0.248668898615326</v>
      </c>
      <c r="B75" s="0">
        <v>0.32</v>
      </c>
      <c r="C75" s="0">
        <v>-0.5</v>
      </c>
      <c r="D75" s="0">
        <v>0</v>
      </c>
      <c r="E75" s="0">
        <v>0.5</v>
      </c>
      <c r="F75" s="0">
        <v>1.5</v>
      </c>
      <c r="G75" s="0">
        <v>1.0625</v>
      </c>
      <c r="H75" s="0">
        <v>1.04572829309309</v>
      </c>
    </row>
    <row r="76">
      <c r="A76" s="0">
        <v>0.368816399721904</v>
      </c>
      <c r="B76" s="0">
        <v>0.25</v>
      </c>
      <c r="C76" s="0">
        <v>-0.12</v>
      </c>
      <c r="D76" s="0">
        <v>0.12</v>
      </c>
      <c r="E76" s="0">
        <v>0.24</v>
      </c>
      <c r="F76" s="0">
        <v>0.48</v>
      </c>
      <c r="G76" s="0">
        <v>0.866666666666667</v>
      </c>
      <c r="H76" s="0">
        <v>1.4600220305909</v>
      </c>
    </row>
    <row r="77">
      <c r="A77" s="0">
        <v>0.368816399721904</v>
      </c>
      <c r="B77" s="0">
        <v>0.25</v>
      </c>
      <c r="C77" s="0">
        <v>-0.24</v>
      </c>
      <c r="D77" s="0">
        <v>0</v>
      </c>
      <c r="E77" s="0">
        <v>0.24</v>
      </c>
      <c r="F77" s="0">
        <v>0.48</v>
      </c>
      <c r="G77" s="0">
        <v>0.866666666666667</v>
      </c>
      <c r="H77" s="0">
        <v>0.884040455185593</v>
      </c>
    </row>
    <row r="78">
      <c r="A78" s="0">
        <v>0.6851488</v>
      </c>
      <c r="B78" s="0">
        <v>0.6</v>
      </c>
      <c r="C78" s="0">
        <v>-0.12</v>
      </c>
      <c r="D78" s="0">
        <v>0.12</v>
      </c>
      <c r="E78" s="0">
        <v>0.24</v>
      </c>
      <c r="F78" s="0">
        <v>0.2</v>
      </c>
      <c r="G78" s="0">
        <v>0.333333333333333</v>
      </c>
      <c r="H78" s="0">
        <v>1.74722420826812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78"/>
  <sheetViews>
    <sheetView workbookViewId="0"/>
  </sheetViews>
  <sheetFormatPr defaultRowHeight="15"/>
  <sheetData>
    <row r="1">
      <c r="A1" s="0">
        <f>'Dataset'!A1</f>
      </c>
      <c r="B1" s="0">
        <f>'Dataset'!B1</f>
      </c>
      <c r="C1" s="0">
        <f>'Dataset'!F1</f>
      </c>
      <c r="D1" s="0">
        <f>'Dataset'!G1</f>
      </c>
    </row>
    <row r="2">
      <c r="A2" s="0">
        <f>'Dataset'!A2</f>
      </c>
      <c r="B2" s="0">
        <f>'Dataset'!B2</f>
      </c>
      <c r="C2" s="0">
        <f>'Dataset'!F2</f>
      </c>
      <c r="D2" s="0">
        <f>'Dataset'!G2</f>
      </c>
    </row>
    <row r="3">
      <c r="A3" s="0">
        <f>'Dataset'!A3</f>
      </c>
      <c r="B3" s="0">
        <f>'Dataset'!B3</f>
      </c>
      <c r="C3" s="0">
        <f>'Dataset'!F3</f>
      </c>
      <c r="D3" s="0">
        <f>'Dataset'!G3</f>
      </c>
    </row>
    <row r="4">
      <c r="A4" s="0">
        <f>'Dataset'!A4</f>
      </c>
      <c r="B4" s="0">
        <f>'Dataset'!B4</f>
      </c>
      <c r="C4" s="0">
        <f>'Dataset'!F4</f>
      </c>
      <c r="D4" s="0">
        <f>'Dataset'!G4</f>
      </c>
    </row>
    <row r="5">
      <c r="A5" s="0">
        <f>'Dataset'!A5</f>
      </c>
      <c r="B5" s="0">
        <f>'Dataset'!B5</f>
      </c>
      <c r="C5" s="0">
        <f>'Dataset'!F5</f>
      </c>
      <c r="D5" s="0">
        <f>'Dataset'!G5</f>
      </c>
    </row>
    <row r="6">
      <c r="A6" s="0">
        <f>'Dataset'!A6</f>
      </c>
      <c r="B6" s="0">
        <f>'Dataset'!B6</f>
      </c>
      <c r="C6" s="0">
        <f>'Dataset'!F6</f>
      </c>
      <c r="D6" s="0">
        <f>'Dataset'!G6</f>
      </c>
    </row>
    <row r="7">
      <c r="A7" s="0">
        <f>'Dataset'!A7</f>
      </c>
      <c r="B7" s="0">
        <f>'Dataset'!B7</f>
      </c>
      <c r="C7" s="0">
        <f>'Dataset'!F7</f>
      </c>
      <c r="D7" s="0">
        <f>'Dataset'!G7</f>
      </c>
    </row>
    <row r="8">
      <c r="A8" s="0">
        <f>'Dataset'!A8</f>
      </c>
      <c r="B8" s="0">
        <f>'Dataset'!B8</f>
      </c>
      <c r="C8" s="0">
        <f>'Dataset'!F8</f>
      </c>
      <c r="D8" s="0">
        <f>'Dataset'!G8</f>
      </c>
    </row>
    <row r="9">
      <c r="A9" s="0">
        <f>'Dataset'!A9</f>
      </c>
      <c r="B9" s="0">
        <f>'Dataset'!B9</f>
      </c>
      <c r="C9" s="0">
        <f>'Dataset'!F9</f>
      </c>
      <c r="D9" s="0">
        <f>'Dataset'!G9</f>
      </c>
    </row>
    <row r="10">
      <c r="A10" s="0">
        <f>'Dataset'!A10</f>
      </c>
      <c r="B10" s="0">
        <f>'Dataset'!B10</f>
      </c>
      <c r="C10" s="0">
        <f>'Dataset'!F10</f>
      </c>
      <c r="D10" s="0">
        <f>'Dataset'!G10</f>
      </c>
    </row>
    <row r="11">
      <c r="A11" s="0">
        <f>'Dataset'!A11</f>
      </c>
      <c r="B11" s="0">
        <f>'Dataset'!B11</f>
      </c>
      <c r="C11" s="0">
        <f>'Dataset'!F11</f>
      </c>
      <c r="D11" s="0">
        <f>'Dataset'!G11</f>
      </c>
    </row>
    <row r="12">
      <c r="A12" s="0">
        <f>'Dataset'!A12</f>
      </c>
      <c r="B12" s="0">
        <f>'Dataset'!B12</f>
      </c>
      <c r="C12" s="0">
        <f>'Dataset'!F12</f>
      </c>
      <c r="D12" s="0">
        <f>'Dataset'!G12</f>
      </c>
    </row>
    <row r="13">
      <c r="A13" s="0">
        <f>'Dataset'!A13</f>
      </c>
      <c r="B13" s="0">
        <f>'Dataset'!B13</f>
      </c>
      <c r="C13" s="0">
        <f>'Dataset'!F13</f>
      </c>
      <c r="D13" s="0">
        <f>'Dataset'!G13</f>
      </c>
    </row>
    <row r="14">
      <c r="A14" s="0">
        <f>'Dataset'!A14</f>
      </c>
      <c r="B14" s="0">
        <f>'Dataset'!B14</f>
      </c>
      <c r="C14" s="0">
        <f>'Dataset'!F14</f>
      </c>
      <c r="D14" s="0">
        <f>'Dataset'!G14</f>
      </c>
    </row>
    <row r="15">
      <c r="A15" s="0">
        <f>'Dataset'!A15</f>
      </c>
      <c r="B15" s="0">
        <f>'Dataset'!B15</f>
      </c>
      <c r="C15" s="0">
        <f>'Dataset'!F15</f>
      </c>
      <c r="D15" s="0">
        <f>'Dataset'!G15</f>
      </c>
    </row>
    <row r="16">
      <c r="A16" s="0">
        <f>'Dataset'!A16</f>
      </c>
      <c r="B16" s="0">
        <f>'Dataset'!B16</f>
      </c>
      <c r="C16" s="0">
        <f>'Dataset'!F16</f>
      </c>
      <c r="D16" s="0">
        <f>'Dataset'!G16</f>
      </c>
    </row>
    <row r="17">
      <c r="A17" s="0">
        <f>'Dataset'!A17</f>
      </c>
      <c r="B17" s="0">
        <f>'Dataset'!B17</f>
      </c>
      <c r="C17" s="0">
        <f>'Dataset'!F17</f>
      </c>
      <c r="D17" s="0">
        <f>'Dataset'!G17</f>
      </c>
    </row>
    <row r="18">
      <c r="A18" s="0">
        <f>'Dataset'!A18</f>
      </c>
      <c r="B18" s="0">
        <f>'Dataset'!B18</f>
      </c>
      <c r="C18" s="0">
        <f>'Dataset'!F18</f>
      </c>
      <c r="D18" s="0">
        <f>'Dataset'!G18</f>
      </c>
    </row>
    <row r="19">
      <c r="A19" s="0">
        <f>'Dataset'!A19</f>
      </c>
      <c r="B19" s="0">
        <f>'Dataset'!B19</f>
      </c>
      <c r="C19" s="0">
        <f>'Dataset'!F19</f>
      </c>
      <c r="D19" s="0">
        <f>'Dataset'!G19</f>
      </c>
    </row>
    <row r="20">
      <c r="A20" s="0">
        <f>'Dataset'!A20</f>
      </c>
      <c r="B20" s="0">
        <f>'Dataset'!B20</f>
      </c>
      <c r="C20" s="0">
        <f>'Dataset'!F20</f>
      </c>
      <c r="D20" s="0">
        <f>'Dataset'!G20</f>
      </c>
    </row>
    <row r="21">
      <c r="A21" s="0">
        <f>'Dataset'!A21</f>
      </c>
      <c r="B21" s="0">
        <f>'Dataset'!B21</f>
      </c>
      <c r="C21" s="0">
        <f>'Dataset'!F21</f>
      </c>
      <c r="D21" s="0">
        <f>'Dataset'!G21</f>
      </c>
    </row>
    <row r="22">
      <c r="A22" s="0">
        <f>'Dataset'!A22</f>
      </c>
      <c r="B22" s="0">
        <f>'Dataset'!B22</f>
      </c>
      <c r="C22" s="0">
        <f>'Dataset'!F22</f>
      </c>
      <c r="D22" s="0">
        <f>'Dataset'!G22</f>
      </c>
    </row>
    <row r="23">
      <c r="A23" s="0">
        <f>'Dataset'!A23</f>
      </c>
      <c r="B23" s="0">
        <f>'Dataset'!B23</f>
      </c>
      <c r="C23" s="0">
        <f>'Dataset'!F23</f>
      </c>
      <c r="D23" s="0">
        <f>'Dataset'!G23</f>
      </c>
    </row>
    <row r="24">
      <c r="A24" s="0">
        <f>'Dataset'!A24</f>
      </c>
      <c r="B24" s="0">
        <f>'Dataset'!B24</f>
      </c>
      <c r="C24" s="0">
        <f>'Dataset'!F24</f>
      </c>
      <c r="D24" s="0">
        <f>'Dataset'!G24</f>
      </c>
    </row>
    <row r="25">
      <c r="A25" s="0">
        <f>'Dataset'!A25</f>
      </c>
      <c r="B25" s="0">
        <f>'Dataset'!B25</f>
      </c>
      <c r="C25" s="0">
        <f>'Dataset'!F25</f>
      </c>
      <c r="D25" s="0">
        <f>'Dataset'!G25</f>
      </c>
    </row>
    <row r="26">
      <c r="A26" s="0">
        <f>'Dataset'!A26</f>
      </c>
      <c r="B26" s="0">
        <f>'Dataset'!B26</f>
      </c>
      <c r="C26" s="0">
        <f>'Dataset'!F26</f>
      </c>
      <c r="D26" s="0">
        <f>'Dataset'!G26</f>
      </c>
    </row>
    <row r="27">
      <c r="A27" s="0">
        <f>'Dataset'!A27</f>
      </c>
      <c r="B27" s="0">
        <f>'Dataset'!B27</f>
      </c>
      <c r="C27" s="0">
        <f>'Dataset'!F27</f>
      </c>
      <c r="D27" s="0">
        <f>'Dataset'!G27</f>
      </c>
    </row>
    <row r="28">
      <c r="A28" s="0">
        <f>'Dataset'!A28</f>
      </c>
      <c r="B28" s="0">
        <f>'Dataset'!B28</f>
      </c>
      <c r="C28" s="0">
        <f>'Dataset'!F28</f>
      </c>
      <c r="D28" s="0">
        <f>'Dataset'!G28</f>
      </c>
    </row>
    <row r="29">
      <c r="A29" s="0">
        <f>'Dataset'!A29</f>
      </c>
      <c r="B29" s="0">
        <f>'Dataset'!B29</f>
      </c>
      <c r="C29" s="0">
        <f>'Dataset'!F29</f>
      </c>
      <c r="D29" s="0">
        <f>'Dataset'!G29</f>
      </c>
    </row>
    <row r="30">
      <c r="A30" s="0">
        <f>'Dataset'!A30</f>
      </c>
      <c r="B30" s="0">
        <f>'Dataset'!B30</f>
      </c>
      <c r="C30" s="0">
        <f>'Dataset'!F30</f>
      </c>
      <c r="D30" s="0">
        <f>'Dataset'!G30</f>
      </c>
    </row>
    <row r="31">
      <c r="A31" s="0">
        <f>'Dataset'!A31</f>
      </c>
      <c r="B31" s="0">
        <f>'Dataset'!B31</f>
      </c>
      <c r="C31" s="0">
        <f>'Dataset'!F31</f>
      </c>
      <c r="D31" s="0">
        <f>'Dataset'!G31</f>
      </c>
    </row>
    <row r="32">
      <c r="A32" s="0">
        <f>'Dataset'!A32</f>
      </c>
      <c r="B32" s="0">
        <f>'Dataset'!B32</f>
      </c>
      <c r="C32" s="0">
        <f>'Dataset'!F32</f>
      </c>
      <c r="D32" s="0">
        <f>'Dataset'!G32</f>
      </c>
    </row>
    <row r="33">
      <c r="A33" s="0">
        <f>'Dataset'!A33</f>
      </c>
      <c r="B33" s="0">
        <f>'Dataset'!B33</f>
      </c>
      <c r="C33" s="0">
        <f>'Dataset'!F33</f>
      </c>
      <c r="D33" s="0">
        <f>'Dataset'!G33</f>
      </c>
    </row>
    <row r="34">
      <c r="A34" s="0">
        <f>'Dataset'!A34</f>
      </c>
      <c r="B34" s="0">
        <f>'Dataset'!B34</f>
      </c>
      <c r="C34" s="0">
        <f>'Dataset'!F34</f>
      </c>
      <c r="D34" s="0">
        <f>'Dataset'!G34</f>
      </c>
    </row>
    <row r="35">
      <c r="A35" s="0">
        <f>'Dataset'!A35</f>
      </c>
      <c r="B35" s="0">
        <f>'Dataset'!B35</f>
      </c>
      <c r="C35" s="0">
        <f>'Dataset'!F35</f>
      </c>
      <c r="D35" s="0">
        <f>'Dataset'!G35</f>
      </c>
    </row>
    <row r="36">
      <c r="A36" s="0">
        <f>'Dataset'!A36</f>
      </c>
      <c r="B36" s="0">
        <f>'Dataset'!B36</f>
      </c>
      <c r="C36" s="0">
        <f>'Dataset'!F36</f>
      </c>
      <c r="D36" s="0">
        <f>'Dataset'!G36</f>
      </c>
    </row>
    <row r="37">
      <c r="A37" s="0">
        <f>'Dataset'!A37</f>
      </c>
      <c r="B37" s="0">
        <f>'Dataset'!B37</f>
      </c>
      <c r="C37" s="0">
        <f>'Dataset'!F37</f>
      </c>
      <c r="D37" s="0">
        <f>'Dataset'!G37</f>
      </c>
    </row>
    <row r="38">
      <c r="A38" s="0">
        <f>'Dataset'!A38</f>
      </c>
      <c r="B38" s="0">
        <f>'Dataset'!B38</f>
      </c>
      <c r="C38" s="0">
        <f>'Dataset'!F38</f>
      </c>
      <c r="D38" s="0">
        <f>'Dataset'!G38</f>
      </c>
    </row>
    <row r="39">
      <c r="A39" s="0">
        <f>'Dataset'!A39</f>
      </c>
      <c r="B39" s="0">
        <f>'Dataset'!B39</f>
      </c>
      <c r="C39" s="0">
        <f>'Dataset'!F39</f>
      </c>
      <c r="D39" s="0">
        <f>'Dataset'!G39</f>
      </c>
    </row>
    <row r="40">
      <c r="A40" s="0">
        <f>'Dataset'!A40</f>
      </c>
      <c r="B40" s="0">
        <f>'Dataset'!B40</f>
      </c>
      <c r="C40" s="0">
        <f>'Dataset'!F40</f>
      </c>
      <c r="D40" s="0">
        <f>'Dataset'!G40</f>
      </c>
    </row>
    <row r="41">
      <c r="A41" s="0">
        <f>'Dataset'!A41</f>
      </c>
      <c r="B41" s="0">
        <f>'Dataset'!B41</f>
      </c>
      <c r="C41" s="0">
        <f>'Dataset'!F41</f>
      </c>
      <c r="D41" s="0">
        <f>'Dataset'!G41</f>
      </c>
    </row>
    <row r="42">
      <c r="A42" s="0">
        <f>'Dataset'!A42</f>
      </c>
      <c r="B42" s="0">
        <f>'Dataset'!B42</f>
      </c>
      <c r="C42" s="0">
        <f>'Dataset'!F42</f>
      </c>
      <c r="D42" s="0">
        <f>'Dataset'!G42</f>
      </c>
    </row>
    <row r="43">
      <c r="A43" s="0">
        <f>'Dataset'!A43</f>
      </c>
      <c r="B43" s="0">
        <f>'Dataset'!B43</f>
      </c>
      <c r="C43" s="0">
        <f>'Dataset'!F43</f>
      </c>
      <c r="D43" s="0">
        <f>'Dataset'!G43</f>
      </c>
    </row>
    <row r="44">
      <c r="A44" s="0">
        <f>'Dataset'!A44</f>
      </c>
      <c r="B44" s="0">
        <f>'Dataset'!B44</f>
      </c>
      <c r="C44" s="0">
        <f>'Dataset'!F44</f>
      </c>
      <c r="D44" s="0">
        <f>'Dataset'!G44</f>
      </c>
    </row>
    <row r="45">
      <c r="A45" s="0">
        <f>'Dataset'!A45</f>
      </c>
      <c r="B45" s="0">
        <f>'Dataset'!B45</f>
      </c>
      <c r="C45" s="0">
        <f>'Dataset'!F45</f>
      </c>
      <c r="D45" s="0">
        <f>'Dataset'!G45</f>
      </c>
    </row>
    <row r="46">
      <c r="A46" s="0">
        <f>'Dataset'!A46</f>
      </c>
      <c r="B46" s="0">
        <f>'Dataset'!B46</f>
      </c>
      <c r="C46" s="0">
        <f>'Dataset'!F46</f>
      </c>
      <c r="D46" s="0">
        <f>'Dataset'!G46</f>
      </c>
    </row>
    <row r="47">
      <c r="A47" s="0">
        <f>'Dataset'!A47</f>
      </c>
      <c r="B47" s="0">
        <f>'Dataset'!B47</f>
      </c>
      <c r="C47" s="0">
        <f>'Dataset'!F47</f>
      </c>
      <c r="D47" s="0">
        <f>'Dataset'!G47</f>
      </c>
    </row>
    <row r="48">
      <c r="A48" s="0">
        <f>'Dataset'!A48</f>
      </c>
      <c r="B48" s="0">
        <f>'Dataset'!B48</f>
      </c>
      <c r="C48" s="0">
        <f>'Dataset'!F48</f>
      </c>
      <c r="D48" s="0">
        <f>'Dataset'!G48</f>
      </c>
    </row>
    <row r="49">
      <c r="A49" s="0">
        <f>'Dataset'!A49</f>
      </c>
      <c r="B49" s="0">
        <f>'Dataset'!B49</f>
      </c>
      <c r="C49" s="0">
        <f>'Dataset'!F49</f>
      </c>
      <c r="D49" s="0">
        <f>'Dataset'!G49</f>
      </c>
    </row>
    <row r="50">
      <c r="A50" s="0">
        <f>'Dataset'!A50</f>
      </c>
      <c r="B50" s="0">
        <f>'Dataset'!B50</f>
      </c>
      <c r="C50" s="0">
        <f>'Dataset'!F50</f>
      </c>
      <c r="D50" s="0">
        <f>'Dataset'!G50</f>
      </c>
    </row>
    <row r="51">
      <c r="A51" s="0">
        <f>'Dataset'!A51</f>
      </c>
      <c r="B51" s="0">
        <f>'Dataset'!B51</f>
      </c>
      <c r="C51" s="0">
        <f>'Dataset'!F51</f>
      </c>
      <c r="D51" s="0">
        <f>'Dataset'!G51</f>
      </c>
    </row>
    <row r="52">
      <c r="A52" s="0">
        <f>'Dataset'!A52</f>
      </c>
      <c r="B52" s="0">
        <f>'Dataset'!B52</f>
      </c>
      <c r="C52" s="0">
        <f>'Dataset'!F52</f>
      </c>
      <c r="D52" s="0">
        <f>'Dataset'!G52</f>
      </c>
    </row>
    <row r="53">
      <c r="A53" s="0">
        <f>'Dataset'!A53</f>
      </c>
      <c r="B53" s="0">
        <f>'Dataset'!B53</f>
      </c>
      <c r="C53" s="0">
        <f>'Dataset'!F53</f>
      </c>
      <c r="D53" s="0">
        <f>'Dataset'!G53</f>
      </c>
    </row>
    <row r="54">
      <c r="A54" s="0">
        <f>'Dataset'!A54</f>
      </c>
      <c r="B54" s="0">
        <f>'Dataset'!B54</f>
      </c>
      <c r="C54" s="0">
        <f>'Dataset'!F54</f>
      </c>
      <c r="D54" s="0">
        <f>'Dataset'!G54</f>
      </c>
    </row>
    <row r="55">
      <c r="A55" s="0">
        <f>'Dataset'!A55</f>
      </c>
      <c r="B55" s="0">
        <f>'Dataset'!B55</f>
      </c>
      <c r="C55" s="0">
        <f>'Dataset'!F55</f>
      </c>
      <c r="D55" s="0">
        <f>'Dataset'!G55</f>
      </c>
    </row>
    <row r="56">
      <c r="A56" s="0">
        <f>'Dataset'!A56</f>
      </c>
      <c r="B56" s="0">
        <f>'Dataset'!B56</f>
      </c>
      <c r="C56" s="0">
        <f>'Dataset'!F56</f>
      </c>
      <c r="D56" s="0">
        <f>'Dataset'!G56</f>
      </c>
    </row>
    <row r="57">
      <c r="A57" s="0">
        <f>'Dataset'!A57</f>
      </c>
      <c r="B57" s="0">
        <f>'Dataset'!B57</f>
      </c>
      <c r="C57" s="0">
        <f>'Dataset'!F57</f>
      </c>
      <c r="D57" s="0">
        <f>'Dataset'!G57</f>
      </c>
    </row>
    <row r="58">
      <c r="A58" s="0">
        <f>'Dataset'!A58</f>
      </c>
      <c r="B58" s="0">
        <f>'Dataset'!B58</f>
      </c>
      <c r="C58" s="0">
        <f>'Dataset'!F58</f>
      </c>
      <c r="D58" s="0">
        <f>'Dataset'!G58</f>
      </c>
    </row>
    <row r="59">
      <c r="A59" s="0">
        <f>'Dataset'!A59</f>
      </c>
      <c r="B59" s="0">
        <f>'Dataset'!B59</f>
      </c>
      <c r="C59" s="0">
        <f>'Dataset'!F59</f>
      </c>
      <c r="D59" s="0">
        <f>'Dataset'!G59</f>
      </c>
    </row>
    <row r="60">
      <c r="A60" s="0">
        <f>'Dataset'!A60</f>
      </c>
      <c r="B60" s="0">
        <f>'Dataset'!B60</f>
      </c>
      <c r="C60" s="0">
        <f>'Dataset'!F60</f>
      </c>
      <c r="D60" s="0">
        <f>'Dataset'!G60</f>
      </c>
    </row>
    <row r="61">
      <c r="A61" s="0">
        <f>'Dataset'!A61</f>
      </c>
      <c r="B61" s="0">
        <f>'Dataset'!B61</f>
      </c>
      <c r="C61" s="0">
        <f>'Dataset'!F61</f>
      </c>
      <c r="D61" s="0">
        <f>'Dataset'!G61</f>
      </c>
    </row>
    <row r="62">
      <c r="A62" s="0">
        <f>'Dataset'!A62</f>
      </c>
      <c r="B62" s="0">
        <f>'Dataset'!B62</f>
      </c>
      <c r="C62" s="0">
        <f>'Dataset'!F62</f>
      </c>
      <c r="D62" s="0">
        <f>'Dataset'!G62</f>
      </c>
    </row>
    <row r="63">
      <c r="A63" s="0">
        <f>'Dataset'!A63</f>
      </c>
      <c r="B63" s="0">
        <f>'Dataset'!B63</f>
      </c>
      <c r="C63" s="0">
        <f>'Dataset'!F63</f>
      </c>
      <c r="D63" s="0">
        <f>'Dataset'!G63</f>
      </c>
    </row>
    <row r="64">
      <c r="A64" s="0">
        <f>'Dataset'!A64</f>
      </c>
      <c r="B64" s="0">
        <f>'Dataset'!B64</f>
      </c>
      <c r="C64" s="0">
        <f>'Dataset'!F64</f>
      </c>
      <c r="D64" s="0">
        <f>'Dataset'!G64</f>
      </c>
    </row>
    <row r="65">
      <c r="A65" s="0">
        <f>'Dataset'!A65</f>
      </c>
      <c r="B65" s="0">
        <f>'Dataset'!B65</f>
      </c>
      <c r="C65" s="0">
        <f>'Dataset'!F65</f>
      </c>
      <c r="D65" s="0">
        <f>'Dataset'!G65</f>
      </c>
    </row>
    <row r="66">
      <c r="A66" s="0">
        <f>'Dataset'!A66</f>
      </c>
      <c r="B66" s="0">
        <f>'Dataset'!B66</f>
      </c>
      <c r="C66" s="0">
        <f>'Dataset'!F66</f>
      </c>
      <c r="D66" s="0">
        <f>'Dataset'!G66</f>
      </c>
    </row>
    <row r="67">
      <c r="A67" s="0">
        <f>'Dataset'!A67</f>
      </c>
      <c r="B67" s="0">
        <f>'Dataset'!B67</f>
      </c>
      <c r="C67" s="0">
        <f>'Dataset'!F67</f>
      </c>
      <c r="D67" s="0">
        <f>'Dataset'!G67</f>
      </c>
    </row>
    <row r="68">
      <c r="A68" s="0">
        <f>'Dataset'!A68</f>
      </c>
      <c r="B68" s="0">
        <f>'Dataset'!B68</f>
      </c>
      <c r="C68" s="0">
        <f>'Dataset'!F68</f>
      </c>
      <c r="D68" s="0">
        <f>'Dataset'!G68</f>
      </c>
    </row>
    <row r="69">
      <c r="A69" s="0">
        <f>'Dataset'!A69</f>
      </c>
      <c r="B69" s="0">
        <f>'Dataset'!B69</f>
      </c>
      <c r="C69" s="0">
        <f>'Dataset'!F69</f>
      </c>
      <c r="D69" s="0">
        <f>'Dataset'!G69</f>
      </c>
    </row>
    <row r="70">
      <c r="A70" s="0">
        <f>'Dataset'!A70</f>
      </c>
      <c r="B70" s="0">
        <f>'Dataset'!B70</f>
      </c>
      <c r="C70" s="0">
        <f>'Dataset'!F70</f>
      </c>
      <c r="D70" s="0">
        <f>'Dataset'!G70</f>
      </c>
    </row>
    <row r="71">
      <c r="A71" s="0">
        <f>'Dataset'!A71</f>
      </c>
      <c r="B71" s="0">
        <f>'Dataset'!B71</f>
      </c>
      <c r="C71" s="0">
        <f>'Dataset'!F71</f>
      </c>
      <c r="D71" s="0">
        <f>'Dataset'!G71</f>
      </c>
    </row>
    <row r="72">
      <c r="A72" s="0">
        <f>'Dataset'!A72</f>
      </c>
      <c r="B72" s="0">
        <f>'Dataset'!B72</f>
      </c>
      <c r="C72" s="0">
        <f>'Dataset'!F72</f>
      </c>
      <c r="D72" s="0">
        <f>'Dataset'!G72</f>
      </c>
    </row>
    <row r="73">
      <c r="A73" s="0">
        <f>'Dataset'!A73</f>
      </c>
      <c r="B73" s="0">
        <f>'Dataset'!B73</f>
      </c>
      <c r="C73" s="0">
        <f>'Dataset'!F73</f>
      </c>
      <c r="D73" s="0">
        <f>'Dataset'!G73</f>
      </c>
    </row>
    <row r="74">
      <c r="A74" s="0">
        <f>'Dataset'!A74</f>
      </c>
      <c r="B74" s="0">
        <f>'Dataset'!B74</f>
      </c>
      <c r="C74" s="0">
        <f>'Dataset'!F74</f>
      </c>
      <c r="D74" s="0">
        <f>'Dataset'!G74</f>
      </c>
    </row>
    <row r="75">
      <c r="A75" s="0">
        <f>'Dataset'!A75</f>
      </c>
      <c r="B75" s="0">
        <f>'Dataset'!B75</f>
      </c>
      <c r="C75" s="0">
        <f>'Dataset'!F75</f>
      </c>
      <c r="D75" s="0">
        <f>'Dataset'!G75</f>
      </c>
    </row>
    <row r="76">
      <c r="A76" s="0">
        <f>'Dataset'!A76</f>
      </c>
      <c r="B76" s="0">
        <f>'Dataset'!B76</f>
      </c>
      <c r="C76" s="0">
        <f>'Dataset'!F76</f>
      </c>
      <c r="D76" s="0">
        <f>'Dataset'!G76</f>
      </c>
    </row>
    <row r="77">
      <c r="A77" s="0">
        <f>'Dataset'!A77</f>
      </c>
      <c r="B77" s="0">
        <f>'Dataset'!B77</f>
      </c>
      <c r="C77" s="0">
        <f>'Dataset'!F77</f>
      </c>
      <c r="D77" s="0">
        <f>'Dataset'!G77</f>
      </c>
    </row>
    <row r="78">
      <c r="A78" s="0">
        <f>'Dataset'!A78</f>
      </c>
      <c r="B78" s="0">
        <f>'Dataset'!B78</f>
      </c>
      <c r="C78" s="0">
        <f>'Dataset'!F78</f>
      </c>
      <c r="D78" s="0">
        <f>'Dataset'!G78</f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78"/>
  <sheetViews>
    <sheetView workbookViewId="0"/>
  </sheetViews>
  <sheetFormatPr defaultRowHeight="15"/>
  <cols>
    <col min="2" max="2" width="14.7923460006714" customWidth="1"/>
    <col min="3" max="3" width="16.5100727081299" customWidth="1"/>
    <col min="4" max="4" width="14.1386079788208" customWidth="1"/>
    <col min="5" max="5" width="13.389723777771" customWidth="1"/>
    <col min="6" max="6" width="9.140625" customWidth="1"/>
    <col min="7" max="7" width="13.5994520187378" customWidth="1"/>
    <col min="9" max="9" width="27.3954887390137" customWidth="1"/>
    <col min="10" max="10" width="24.9176235198975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I1" s="0" t="s">
        <v>43</v>
      </c>
      <c r="J1" s="0" t="s">
        <v>44</v>
      </c>
    </row>
    <row r="2">
      <c r="A2" s="0">
        <v>0</v>
      </c>
      <c r="B2" s="2">
        <f>'Dataset'!H2</f>
      </c>
      <c r="C2" s="2">
        <f ref="C2:C78" t="shared" si="1">J2</f>
      </c>
      <c r="D2" s="2">
        <f ref="D2:D78" t="shared" si="2">ABS(B2 - C2)</f>
      </c>
      <c r="E2" s="2">
        <f ref="E2:E78" t="shared" si="3">ABS(D2 / B2)</f>
      </c>
      <c r="F2" s="2">
        <f ref="F2:F78" t="shared" si="4">C2 - B2</f>
      </c>
      <c r="G2" s="2">
        <f ref="G2:G78" t="shared" si="5">POWER(F2, 2)</f>
      </c>
      <c r="I2" s="2">
        <f>=((0.00754923087491828*Inputs!$C2+1*Inputs!$B2*1*Inputs!$A2*-0.00848251132961078/(1*Inputs!$C2*1*Inputs!$C2*-2.11811586494052)+-0.0285278686323602*Inputs!$B2/(0.57229039096066*Inputs!$C2)+1/(1*Inputs!$C2*1*Inputs!$C2*-1.31016340610774)+1/((2.18654691068299*Inputs!$C2+8.26276531476889*Inputs!$B2/(-0.57229039096066*Inputs!$C2))))/(((3.15412159735355*Inputs!$D2+-0.29734122232983*Inputs!$A2)*(2.71424369723285*Inputs!$C2+-1.43436588944551*Inputs!$D2)*14.2788188715179/(1.13831880827502*Inputs!$A2)+-17.1211008791217))+0.647723391279288)</f>
      </c>
      <c r="J2" s="2">
        <f ref="J2:J78" t="shared" si="6">IFERROR(IF(I2 &gt; Model!EstimationLimitUpper, Model!EstimationLimitUpper, IF(I2 &lt; Model!EstimationLimitLower, Model!EstimationLimitLower, I2)), AVERAGE(Model!EstimationLimitLower, Model!EstimationLimitUpper))</f>
      </c>
    </row>
    <row r="3">
      <c r="A3" s="0">
        <v>1</v>
      </c>
      <c r="B3" s="2">
        <f>'Dataset'!H3</f>
      </c>
      <c r="C3" s="2">
        <f t="shared" si="1"/>
      </c>
      <c r="D3" s="2">
        <f t="shared" si="2"/>
      </c>
      <c r="E3" s="2">
        <f t="shared" si="3"/>
      </c>
      <c r="F3" s="2">
        <f t="shared" si="4"/>
      </c>
      <c r="G3" s="2">
        <f t="shared" si="5"/>
      </c>
      <c r="I3" s="2">
        <f>=((0.00754923087491828*Inputs!$C3+1*Inputs!$B3*1*Inputs!$A3*-0.00848251132961078/(1*Inputs!$C3*1*Inputs!$C3*-2.11811586494052)+-0.0285278686323602*Inputs!$B3/(0.57229039096066*Inputs!$C3)+1/(1*Inputs!$C3*1*Inputs!$C3*-1.31016340610774)+1/((2.18654691068299*Inputs!$C3+8.26276531476889*Inputs!$B3/(-0.57229039096066*Inputs!$C3))))/(((3.15412159735355*Inputs!$D3+-0.29734122232983*Inputs!$A3)*(2.71424369723285*Inputs!$C3+-1.43436588944551*Inputs!$D3)*14.2788188715179/(1.13831880827502*Inputs!$A3)+-17.1211008791217))+0.647723391279288)</f>
      </c>
      <c r="J3" s="2">
        <f t="shared" si="6"/>
      </c>
    </row>
    <row r="4">
      <c r="A4" s="0">
        <v>2</v>
      </c>
      <c r="B4" s="2">
        <f>'Dataset'!H4</f>
      </c>
      <c r="C4" s="2">
        <f t="shared" si="1"/>
      </c>
      <c r="D4" s="2">
        <f t="shared" si="2"/>
      </c>
      <c r="E4" s="2">
        <f t="shared" si="3"/>
      </c>
      <c r="F4" s="2">
        <f t="shared" si="4"/>
      </c>
      <c r="G4" s="2">
        <f t="shared" si="5"/>
      </c>
      <c r="I4" s="2">
        <f>=((0.00754923087491828*Inputs!$C4+1*Inputs!$B4*1*Inputs!$A4*-0.00848251132961078/(1*Inputs!$C4*1*Inputs!$C4*-2.11811586494052)+-0.0285278686323602*Inputs!$B4/(0.57229039096066*Inputs!$C4)+1/(1*Inputs!$C4*1*Inputs!$C4*-1.31016340610774)+1/((2.18654691068299*Inputs!$C4+8.26276531476889*Inputs!$B4/(-0.57229039096066*Inputs!$C4))))/(((3.15412159735355*Inputs!$D4+-0.29734122232983*Inputs!$A4)*(2.71424369723285*Inputs!$C4+-1.43436588944551*Inputs!$D4)*14.2788188715179/(1.13831880827502*Inputs!$A4)+-17.1211008791217))+0.647723391279288)</f>
      </c>
      <c r="J4" s="2">
        <f t="shared" si="6"/>
      </c>
    </row>
    <row r="5">
      <c r="A5" s="0">
        <v>3</v>
      </c>
      <c r="B5" s="2">
        <f>'Dataset'!H5</f>
      </c>
      <c r="C5" s="2">
        <f t="shared" si="1"/>
      </c>
      <c r="D5" s="2">
        <f t="shared" si="2"/>
      </c>
      <c r="E5" s="2">
        <f t="shared" si="3"/>
      </c>
      <c r="F5" s="2">
        <f t="shared" si="4"/>
      </c>
      <c r="G5" s="2">
        <f t="shared" si="5"/>
      </c>
      <c r="I5" s="2">
        <f>=((0.00754923087491828*Inputs!$C5+1*Inputs!$B5*1*Inputs!$A5*-0.00848251132961078/(1*Inputs!$C5*1*Inputs!$C5*-2.11811586494052)+-0.0285278686323602*Inputs!$B5/(0.57229039096066*Inputs!$C5)+1/(1*Inputs!$C5*1*Inputs!$C5*-1.31016340610774)+1/((2.18654691068299*Inputs!$C5+8.26276531476889*Inputs!$B5/(-0.57229039096066*Inputs!$C5))))/(((3.15412159735355*Inputs!$D5+-0.29734122232983*Inputs!$A5)*(2.71424369723285*Inputs!$C5+-1.43436588944551*Inputs!$D5)*14.2788188715179/(1.13831880827502*Inputs!$A5)+-17.1211008791217))+0.647723391279288)</f>
      </c>
      <c r="J5" s="2">
        <f t="shared" si="6"/>
      </c>
    </row>
    <row r="6">
      <c r="A6" s="0">
        <v>4</v>
      </c>
      <c r="B6" s="2">
        <f>'Dataset'!H6</f>
      </c>
      <c r="C6" s="2">
        <f t="shared" si="1"/>
      </c>
      <c r="D6" s="2">
        <f t="shared" si="2"/>
      </c>
      <c r="E6" s="2">
        <f t="shared" si="3"/>
      </c>
      <c r="F6" s="2">
        <f t="shared" si="4"/>
      </c>
      <c r="G6" s="2">
        <f t="shared" si="5"/>
      </c>
      <c r="I6" s="2">
        <f>=((0.00754923087491828*Inputs!$C6+1*Inputs!$B6*1*Inputs!$A6*-0.00848251132961078/(1*Inputs!$C6*1*Inputs!$C6*-2.11811586494052)+-0.0285278686323602*Inputs!$B6/(0.57229039096066*Inputs!$C6)+1/(1*Inputs!$C6*1*Inputs!$C6*-1.31016340610774)+1/((2.18654691068299*Inputs!$C6+8.26276531476889*Inputs!$B6/(-0.57229039096066*Inputs!$C6))))/(((3.15412159735355*Inputs!$D6+-0.29734122232983*Inputs!$A6)*(2.71424369723285*Inputs!$C6+-1.43436588944551*Inputs!$D6)*14.2788188715179/(1.13831880827502*Inputs!$A6)+-17.1211008791217))+0.647723391279288)</f>
      </c>
      <c r="J6" s="2">
        <f t="shared" si="6"/>
      </c>
    </row>
    <row r="7">
      <c r="A7" s="0">
        <v>5</v>
      </c>
      <c r="B7" s="2">
        <f>'Dataset'!H7</f>
      </c>
      <c r="C7" s="2">
        <f t="shared" si="1"/>
      </c>
      <c r="D7" s="2">
        <f t="shared" si="2"/>
      </c>
      <c r="E7" s="2">
        <f t="shared" si="3"/>
      </c>
      <c r="F7" s="2">
        <f t="shared" si="4"/>
      </c>
      <c r="G7" s="2">
        <f t="shared" si="5"/>
      </c>
      <c r="I7" s="2">
        <f>=((0.00754923087491828*Inputs!$C7+1*Inputs!$B7*1*Inputs!$A7*-0.00848251132961078/(1*Inputs!$C7*1*Inputs!$C7*-2.11811586494052)+-0.0285278686323602*Inputs!$B7/(0.57229039096066*Inputs!$C7)+1/(1*Inputs!$C7*1*Inputs!$C7*-1.31016340610774)+1/((2.18654691068299*Inputs!$C7+8.26276531476889*Inputs!$B7/(-0.57229039096066*Inputs!$C7))))/(((3.15412159735355*Inputs!$D7+-0.29734122232983*Inputs!$A7)*(2.71424369723285*Inputs!$C7+-1.43436588944551*Inputs!$D7)*14.2788188715179/(1.13831880827502*Inputs!$A7)+-17.1211008791217))+0.647723391279288)</f>
      </c>
      <c r="J7" s="2">
        <f t="shared" si="6"/>
      </c>
    </row>
    <row r="8">
      <c r="A8" s="0">
        <v>6</v>
      </c>
      <c r="B8" s="2">
        <f>'Dataset'!H8</f>
      </c>
      <c r="C8" s="2">
        <f t="shared" si="1"/>
      </c>
      <c r="D8" s="2">
        <f t="shared" si="2"/>
      </c>
      <c r="E8" s="2">
        <f t="shared" si="3"/>
      </c>
      <c r="F8" s="2">
        <f t="shared" si="4"/>
      </c>
      <c r="G8" s="2">
        <f t="shared" si="5"/>
      </c>
      <c r="I8" s="2">
        <f>=((0.00754923087491828*Inputs!$C8+1*Inputs!$B8*1*Inputs!$A8*-0.00848251132961078/(1*Inputs!$C8*1*Inputs!$C8*-2.11811586494052)+-0.0285278686323602*Inputs!$B8/(0.57229039096066*Inputs!$C8)+1/(1*Inputs!$C8*1*Inputs!$C8*-1.31016340610774)+1/((2.18654691068299*Inputs!$C8+8.26276531476889*Inputs!$B8/(-0.57229039096066*Inputs!$C8))))/(((3.15412159735355*Inputs!$D8+-0.29734122232983*Inputs!$A8)*(2.71424369723285*Inputs!$C8+-1.43436588944551*Inputs!$D8)*14.2788188715179/(1.13831880827502*Inputs!$A8)+-17.1211008791217))+0.647723391279288)</f>
      </c>
      <c r="J8" s="2">
        <f t="shared" si="6"/>
      </c>
    </row>
    <row r="9">
      <c r="A9" s="0">
        <v>7</v>
      </c>
      <c r="B9" s="2">
        <f>'Dataset'!H9</f>
      </c>
      <c r="C9" s="2">
        <f t="shared" si="1"/>
      </c>
      <c r="D9" s="2">
        <f t="shared" si="2"/>
      </c>
      <c r="E9" s="2">
        <f t="shared" si="3"/>
      </c>
      <c r="F9" s="2">
        <f t="shared" si="4"/>
      </c>
      <c r="G9" s="2">
        <f t="shared" si="5"/>
      </c>
      <c r="I9" s="2">
        <f>=((0.00754923087491828*Inputs!$C9+1*Inputs!$B9*1*Inputs!$A9*-0.00848251132961078/(1*Inputs!$C9*1*Inputs!$C9*-2.11811586494052)+-0.0285278686323602*Inputs!$B9/(0.57229039096066*Inputs!$C9)+1/(1*Inputs!$C9*1*Inputs!$C9*-1.31016340610774)+1/((2.18654691068299*Inputs!$C9+8.26276531476889*Inputs!$B9/(-0.57229039096066*Inputs!$C9))))/(((3.15412159735355*Inputs!$D9+-0.29734122232983*Inputs!$A9)*(2.71424369723285*Inputs!$C9+-1.43436588944551*Inputs!$D9)*14.2788188715179/(1.13831880827502*Inputs!$A9)+-17.1211008791217))+0.647723391279288)</f>
      </c>
      <c r="J9" s="2">
        <f t="shared" si="6"/>
      </c>
    </row>
    <row r="10">
      <c r="A10" s="0">
        <v>8</v>
      </c>
      <c r="B10" s="2">
        <f>'Dataset'!H10</f>
      </c>
      <c r="C10" s="2">
        <f t="shared" si="1"/>
      </c>
      <c r="D10" s="2">
        <f t="shared" si="2"/>
      </c>
      <c r="E10" s="2">
        <f t="shared" si="3"/>
      </c>
      <c r="F10" s="2">
        <f t="shared" si="4"/>
      </c>
      <c r="G10" s="2">
        <f t="shared" si="5"/>
      </c>
      <c r="I10" s="2">
        <f>=((0.00754923087491828*Inputs!$C10+1*Inputs!$B10*1*Inputs!$A10*-0.00848251132961078/(1*Inputs!$C10*1*Inputs!$C10*-2.11811586494052)+-0.0285278686323602*Inputs!$B10/(0.57229039096066*Inputs!$C10)+1/(1*Inputs!$C10*1*Inputs!$C10*-1.31016340610774)+1/((2.18654691068299*Inputs!$C10+8.26276531476889*Inputs!$B10/(-0.57229039096066*Inputs!$C10))))/(((3.15412159735355*Inputs!$D10+-0.29734122232983*Inputs!$A10)*(2.71424369723285*Inputs!$C10+-1.43436588944551*Inputs!$D10)*14.2788188715179/(1.13831880827502*Inputs!$A10)+-17.1211008791217))+0.647723391279288)</f>
      </c>
      <c r="J10" s="2">
        <f t="shared" si="6"/>
      </c>
    </row>
    <row r="11">
      <c r="A11" s="0">
        <v>9</v>
      </c>
      <c r="B11" s="2">
        <f>'Dataset'!H11</f>
      </c>
      <c r="C11" s="2">
        <f t="shared" si="1"/>
      </c>
      <c r="D11" s="2">
        <f t="shared" si="2"/>
      </c>
      <c r="E11" s="2">
        <f t="shared" si="3"/>
      </c>
      <c r="F11" s="2">
        <f t="shared" si="4"/>
      </c>
      <c r="G11" s="2">
        <f t="shared" si="5"/>
      </c>
      <c r="I11" s="2">
        <f>=((0.00754923087491828*Inputs!$C11+1*Inputs!$B11*1*Inputs!$A11*-0.00848251132961078/(1*Inputs!$C11*1*Inputs!$C11*-2.11811586494052)+-0.0285278686323602*Inputs!$B11/(0.57229039096066*Inputs!$C11)+1/(1*Inputs!$C11*1*Inputs!$C11*-1.31016340610774)+1/((2.18654691068299*Inputs!$C11+8.26276531476889*Inputs!$B11/(-0.57229039096066*Inputs!$C11))))/(((3.15412159735355*Inputs!$D11+-0.29734122232983*Inputs!$A11)*(2.71424369723285*Inputs!$C11+-1.43436588944551*Inputs!$D11)*14.2788188715179/(1.13831880827502*Inputs!$A11)+-17.1211008791217))+0.647723391279288)</f>
      </c>
      <c r="J11" s="2">
        <f t="shared" si="6"/>
      </c>
    </row>
    <row r="12">
      <c r="A12" s="0">
        <v>10</v>
      </c>
      <c r="B12" s="2">
        <f>'Dataset'!H12</f>
      </c>
      <c r="C12" s="2">
        <f t="shared" si="1"/>
      </c>
      <c r="D12" s="2">
        <f t="shared" si="2"/>
      </c>
      <c r="E12" s="2">
        <f t="shared" si="3"/>
      </c>
      <c r="F12" s="2">
        <f t="shared" si="4"/>
      </c>
      <c r="G12" s="2">
        <f t="shared" si="5"/>
      </c>
      <c r="I12" s="2">
        <f>=((0.00754923087491828*Inputs!$C12+1*Inputs!$B12*1*Inputs!$A12*-0.00848251132961078/(1*Inputs!$C12*1*Inputs!$C12*-2.11811586494052)+-0.0285278686323602*Inputs!$B12/(0.57229039096066*Inputs!$C12)+1/(1*Inputs!$C12*1*Inputs!$C12*-1.31016340610774)+1/((2.18654691068299*Inputs!$C12+8.26276531476889*Inputs!$B12/(-0.57229039096066*Inputs!$C12))))/(((3.15412159735355*Inputs!$D12+-0.29734122232983*Inputs!$A12)*(2.71424369723285*Inputs!$C12+-1.43436588944551*Inputs!$D12)*14.2788188715179/(1.13831880827502*Inputs!$A12)+-17.1211008791217))+0.647723391279288)</f>
      </c>
      <c r="J12" s="2">
        <f t="shared" si="6"/>
      </c>
    </row>
    <row r="13">
      <c r="A13" s="0">
        <v>11</v>
      </c>
      <c r="B13" s="2">
        <f>'Dataset'!H13</f>
      </c>
      <c r="C13" s="2">
        <f t="shared" si="1"/>
      </c>
      <c r="D13" s="2">
        <f t="shared" si="2"/>
      </c>
      <c r="E13" s="2">
        <f t="shared" si="3"/>
      </c>
      <c r="F13" s="2">
        <f t="shared" si="4"/>
      </c>
      <c r="G13" s="2">
        <f t="shared" si="5"/>
      </c>
      <c r="I13" s="2">
        <f>=((0.00754923087491828*Inputs!$C13+1*Inputs!$B13*1*Inputs!$A13*-0.00848251132961078/(1*Inputs!$C13*1*Inputs!$C13*-2.11811586494052)+-0.0285278686323602*Inputs!$B13/(0.57229039096066*Inputs!$C13)+1/(1*Inputs!$C13*1*Inputs!$C13*-1.31016340610774)+1/((2.18654691068299*Inputs!$C13+8.26276531476889*Inputs!$B13/(-0.57229039096066*Inputs!$C13))))/(((3.15412159735355*Inputs!$D13+-0.29734122232983*Inputs!$A13)*(2.71424369723285*Inputs!$C13+-1.43436588944551*Inputs!$D13)*14.2788188715179/(1.13831880827502*Inputs!$A13)+-17.1211008791217))+0.647723391279288)</f>
      </c>
      <c r="J13" s="2">
        <f t="shared" si="6"/>
      </c>
    </row>
    <row r="14">
      <c r="A14" s="0">
        <v>12</v>
      </c>
      <c r="B14" s="2">
        <f>'Dataset'!H14</f>
      </c>
      <c r="C14" s="2">
        <f t="shared" si="1"/>
      </c>
      <c r="D14" s="2">
        <f t="shared" si="2"/>
      </c>
      <c r="E14" s="2">
        <f t="shared" si="3"/>
      </c>
      <c r="F14" s="2">
        <f t="shared" si="4"/>
      </c>
      <c r="G14" s="2">
        <f t="shared" si="5"/>
      </c>
      <c r="I14" s="2">
        <f>=((0.00754923087491828*Inputs!$C14+1*Inputs!$B14*1*Inputs!$A14*-0.00848251132961078/(1*Inputs!$C14*1*Inputs!$C14*-2.11811586494052)+-0.0285278686323602*Inputs!$B14/(0.57229039096066*Inputs!$C14)+1/(1*Inputs!$C14*1*Inputs!$C14*-1.31016340610774)+1/((2.18654691068299*Inputs!$C14+8.26276531476889*Inputs!$B14/(-0.57229039096066*Inputs!$C14))))/(((3.15412159735355*Inputs!$D14+-0.29734122232983*Inputs!$A14)*(2.71424369723285*Inputs!$C14+-1.43436588944551*Inputs!$D14)*14.2788188715179/(1.13831880827502*Inputs!$A14)+-17.1211008791217))+0.647723391279288)</f>
      </c>
      <c r="J14" s="2">
        <f t="shared" si="6"/>
      </c>
    </row>
    <row r="15">
      <c r="A15" s="0">
        <v>13</v>
      </c>
      <c r="B15" s="2">
        <f>'Dataset'!H15</f>
      </c>
      <c r="C15" s="2">
        <f t="shared" si="1"/>
      </c>
      <c r="D15" s="2">
        <f t="shared" si="2"/>
      </c>
      <c r="E15" s="2">
        <f t="shared" si="3"/>
      </c>
      <c r="F15" s="2">
        <f t="shared" si="4"/>
      </c>
      <c r="G15" s="2">
        <f t="shared" si="5"/>
      </c>
      <c r="I15" s="2">
        <f>=((0.00754923087491828*Inputs!$C15+1*Inputs!$B15*1*Inputs!$A15*-0.00848251132961078/(1*Inputs!$C15*1*Inputs!$C15*-2.11811586494052)+-0.0285278686323602*Inputs!$B15/(0.57229039096066*Inputs!$C15)+1/(1*Inputs!$C15*1*Inputs!$C15*-1.31016340610774)+1/((2.18654691068299*Inputs!$C15+8.26276531476889*Inputs!$B15/(-0.57229039096066*Inputs!$C15))))/(((3.15412159735355*Inputs!$D15+-0.29734122232983*Inputs!$A15)*(2.71424369723285*Inputs!$C15+-1.43436588944551*Inputs!$D15)*14.2788188715179/(1.13831880827502*Inputs!$A15)+-17.1211008791217))+0.647723391279288)</f>
      </c>
      <c r="J15" s="2">
        <f t="shared" si="6"/>
      </c>
    </row>
    <row r="16">
      <c r="A16" s="0">
        <v>14</v>
      </c>
      <c r="B16" s="2">
        <f>'Dataset'!H16</f>
      </c>
      <c r="C16" s="2">
        <f t="shared" si="1"/>
      </c>
      <c r="D16" s="2">
        <f t="shared" si="2"/>
      </c>
      <c r="E16" s="2">
        <f t="shared" si="3"/>
      </c>
      <c r="F16" s="2">
        <f t="shared" si="4"/>
      </c>
      <c r="G16" s="2">
        <f t="shared" si="5"/>
      </c>
      <c r="I16" s="2">
        <f>=((0.00754923087491828*Inputs!$C16+1*Inputs!$B16*1*Inputs!$A16*-0.00848251132961078/(1*Inputs!$C16*1*Inputs!$C16*-2.11811586494052)+-0.0285278686323602*Inputs!$B16/(0.57229039096066*Inputs!$C16)+1/(1*Inputs!$C16*1*Inputs!$C16*-1.31016340610774)+1/((2.18654691068299*Inputs!$C16+8.26276531476889*Inputs!$B16/(-0.57229039096066*Inputs!$C16))))/(((3.15412159735355*Inputs!$D16+-0.29734122232983*Inputs!$A16)*(2.71424369723285*Inputs!$C16+-1.43436588944551*Inputs!$D16)*14.2788188715179/(1.13831880827502*Inputs!$A16)+-17.1211008791217))+0.647723391279288)</f>
      </c>
      <c r="J16" s="2">
        <f t="shared" si="6"/>
      </c>
    </row>
    <row r="17">
      <c r="A17" s="0">
        <v>15</v>
      </c>
      <c r="B17" s="2">
        <f>'Dataset'!H17</f>
      </c>
      <c r="C17" s="2">
        <f t="shared" si="1"/>
      </c>
      <c r="D17" s="2">
        <f t="shared" si="2"/>
      </c>
      <c r="E17" s="2">
        <f t="shared" si="3"/>
      </c>
      <c r="F17" s="2">
        <f t="shared" si="4"/>
      </c>
      <c r="G17" s="2">
        <f t="shared" si="5"/>
      </c>
      <c r="I17" s="2">
        <f>=((0.00754923087491828*Inputs!$C17+1*Inputs!$B17*1*Inputs!$A17*-0.00848251132961078/(1*Inputs!$C17*1*Inputs!$C17*-2.11811586494052)+-0.0285278686323602*Inputs!$B17/(0.57229039096066*Inputs!$C17)+1/(1*Inputs!$C17*1*Inputs!$C17*-1.31016340610774)+1/((2.18654691068299*Inputs!$C17+8.26276531476889*Inputs!$B17/(-0.57229039096066*Inputs!$C17))))/(((3.15412159735355*Inputs!$D17+-0.29734122232983*Inputs!$A17)*(2.71424369723285*Inputs!$C17+-1.43436588944551*Inputs!$D17)*14.2788188715179/(1.13831880827502*Inputs!$A17)+-17.1211008791217))+0.647723391279288)</f>
      </c>
      <c r="J17" s="2">
        <f t="shared" si="6"/>
      </c>
    </row>
    <row r="18">
      <c r="A18" s="0">
        <v>16</v>
      </c>
      <c r="B18" s="2">
        <f>'Dataset'!H18</f>
      </c>
      <c r="C18" s="2">
        <f t="shared" si="1"/>
      </c>
      <c r="D18" s="2">
        <f t="shared" si="2"/>
      </c>
      <c r="E18" s="2">
        <f t="shared" si="3"/>
      </c>
      <c r="F18" s="2">
        <f t="shared" si="4"/>
      </c>
      <c r="G18" s="2">
        <f t="shared" si="5"/>
      </c>
      <c r="I18" s="2">
        <f>=((0.00754923087491828*Inputs!$C18+1*Inputs!$B18*1*Inputs!$A18*-0.00848251132961078/(1*Inputs!$C18*1*Inputs!$C18*-2.11811586494052)+-0.0285278686323602*Inputs!$B18/(0.57229039096066*Inputs!$C18)+1/(1*Inputs!$C18*1*Inputs!$C18*-1.31016340610774)+1/((2.18654691068299*Inputs!$C18+8.26276531476889*Inputs!$B18/(-0.57229039096066*Inputs!$C18))))/(((3.15412159735355*Inputs!$D18+-0.29734122232983*Inputs!$A18)*(2.71424369723285*Inputs!$C18+-1.43436588944551*Inputs!$D18)*14.2788188715179/(1.13831880827502*Inputs!$A18)+-17.1211008791217))+0.647723391279288)</f>
      </c>
      <c r="J18" s="2">
        <f t="shared" si="6"/>
      </c>
    </row>
    <row r="19">
      <c r="A19" s="0">
        <v>17</v>
      </c>
      <c r="B19" s="2">
        <f>'Dataset'!H19</f>
      </c>
      <c r="C19" s="2">
        <f t="shared" si="1"/>
      </c>
      <c r="D19" s="2">
        <f t="shared" si="2"/>
      </c>
      <c r="E19" s="2">
        <f t="shared" si="3"/>
      </c>
      <c r="F19" s="2">
        <f t="shared" si="4"/>
      </c>
      <c r="G19" s="2">
        <f t="shared" si="5"/>
      </c>
      <c r="I19" s="2">
        <f>=((0.00754923087491828*Inputs!$C19+1*Inputs!$B19*1*Inputs!$A19*-0.00848251132961078/(1*Inputs!$C19*1*Inputs!$C19*-2.11811586494052)+-0.0285278686323602*Inputs!$B19/(0.57229039096066*Inputs!$C19)+1/(1*Inputs!$C19*1*Inputs!$C19*-1.31016340610774)+1/((2.18654691068299*Inputs!$C19+8.26276531476889*Inputs!$B19/(-0.57229039096066*Inputs!$C19))))/(((3.15412159735355*Inputs!$D19+-0.29734122232983*Inputs!$A19)*(2.71424369723285*Inputs!$C19+-1.43436588944551*Inputs!$D19)*14.2788188715179/(1.13831880827502*Inputs!$A19)+-17.1211008791217))+0.647723391279288)</f>
      </c>
      <c r="J19" s="2">
        <f t="shared" si="6"/>
      </c>
    </row>
    <row r="20">
      <c r="A20" s="0">
        <v>18</v>
      </c>
      <c r="B20" s="2">
        <f>'Dataset'!H20</f>
      </c>
      <c r="C20" s="2">
        <f t="shared" si="1"/>
      </c>
      <c r="D20" s="2">
        <f t="shared" si="2"/>
      </c>
      <c r="E20" s="2">
        <f t="shared" si="3"/>
      </c>
      <c r="F20" s="2">
        <f t="shared" si="4"/>
      </c>
      <c r="G20" s="2">
        <f t="shared" si="5"/>
      </c>
      <c r="I20" s="2">
        <f>=((0.00754923087491828*Inputs!$C20+1*Inputs!$B20*1*Inputs!$A20*-0.00848251132961078/(1*Inputs!$C20*1*Inputs!$C20*-2.11811586494052)+-0.0285278686323602*Inputs!$B20/(0.57229039096066*Inputs!$C20)+1/(1*Inputs!$C20*1*Inputs!$C20*-1.31016340610774)+1/((2.18654691068299*Inputs!$C20+8.26276531476889*Inputs!$B20/(-0.57229039096066*Inputs!$C20))))/(((3.15412159735355*Inputs!$D20+-0.29734122232983*Inputs!$A20)*(2.71424369723285*Inputs!$C20+-1.43436588944551*Inputs!$D20)*14.2788188715179/(1.13831880827502*Inputs!$A20)+-17.1211008791217))+0.647723391279288)</f>
      </c>
      <c r="J20" s="2">
        <f t="shared" si="6"/>
      </c>
    </row>
    <row r="21">
      <c r="A21" s="0">
        <v>19</v>
      </c>
      <c r="B21" s="2">
        <f>'Dataset'!H21</f>
      </c>
      <c r="C21" s="2">
        <f t="shared" si="1"/>
      </c>
      <c r="D21" s="2">
        <f t="shared" si="2"/>
      </c>
      <c r="E21" s="2">
        <f t="shared" si="3"/>
      </c>
      <c r="F21" s="2">
        <f t="shared" si="4"/>
      </c>
      <c r="G21" s="2">
        <f t="shared" si="5"/>
      </c>
      <c r="I21" s="2">
        <f>=((0.00754923087491828*Inputs!$C21+1*Inputs!$B21*1*Inputs!$A21*-0.00848251132961078/(1*Inputs!$C21*1*Inputs!$C21*-2.11811586494052)+-0.0285278686323602*Inputs!$B21/(0.57229039096066*Inputs!$C21)+1/(1*Inputs!$C21*1*Inputs!$C21*-1.31016340610774)+1/((2.18654691068299*Inputs!$C21+8.26276531476889*Inputs!$B21/(-0.57229039096066*Inputs!$C21))))/(((3.15412159735355*Inputs!$D21+-0.29734122232983*Inputs!$A21)*(2.71424369723285*Inputs!$C21+-1.43436588944551*Inputs!$D21)*14.2788188715179/(1.13831880827502*Inputs!$A21)+-17.1211008791217))+0.647723391279288)</f>
      </c>
      <c r="J21" s="2">
        <f t="shared" si="6"/>
      </c>
    </row>
    <row r="22">
      <c r="A22" s="0">
        <v>20</v>
      </c>
      <c r="B22" s="2">
        <f>'Dataset'!H22</f>
      </c>
      <c r="C22" s="2">
        <f t="shared" si="1"/>
      </c>
      <c r="D22" s="2">
        <f t="shared" si="2"/>
      </c>
      <c r="E22" s="2">
        <f t="shared" si="3"/>
      </c>
      <c r="F22" s="2">
        <f t="shared" si="4"/>
      </c>
      <c r="G22" s="2">
        <f t="shared" si="5"/>
      </c>
      <c r="I22" s="2">
        <f>=((0.00754923087491828*Inputs!$C22+1*Inputs!$B22*1*Inputs!$A22*-0.00848251132961078/(1*Inputs!$C22*1*Inputs!$C22*-2.11811586494052)+-0.0285278686323602*Inputs!$B22/(0.57229039096066*Inputs!$C22)+1/(1*Inputs!$C22*1*Inputs!$C22*-1.31016340610774)+1/((2.18654691068299*Inputs!$C22+8.26276531476889*Inputs!$B22/(-0.57229039096066*Inputs!$C22))))/(((3.15412159735355*Inputs!$D22+-0.29734122232983*Inputs!$A22)*(2.71424369723285*Inputs!$C22+-1.43436588944551*Inputs!$D22)*14.2788188715179/(1.13831880827502*Inputs!$A22)+-17.1211008791217))+0.647723391279288)</f>
      </c>
      <c r="J22" s="2">
        <f t="shared" si="6"/>
      </c>
    </row>
    <row r="23">
      <c r="A23" s="0">
        <v>21</v>
      </c>
      <c r="B23" s="2">
        <f>'Dataset'!H23</f>
      </c>
      <c r="C23" s="2">
        <f t="shared" si="1"/>
      </c>
      <c r="D23" s="2">
        <f t="shared" si="2"/>
      </c>
      <c r="E23" s="2">
        <f t="shared" si="3"/>
      </c>
      <c r="F23" s="2">
        <f t="shared" si="4"/>
      </c>
      <c r="G23" s="2">
        <f t="shared" si="5"/>
      </c>
      <c r="I23" s="2">
        <f>=((0.00754923087491828*Inputs!$C23+1*Inputs!$B23*1*Inputs!$A23*-0.00848251132961078/(1*Inputs!$C23*1*Inputs!$C23*-2.11811586494052)+-0.0285278686323602*Inputs!$B23/(0.57229039096066*Inputs!$C23)+1/(1*Inputs!$C23*1*Inputs!$C23*-1.31016340610774)+1/((2.18654691068299*Inputs!$C23+8.26276531476889*Inputs!$B23/(-0.57229039096066*Inputs!$C23))))/(((3.15412159735355*Inputs!$D23+-0.29734122232983*Inputs!$A23)*(2.71424369723285*Inputs!$C23+-1.43436588944551*Inputs!$D23)*14.2788188715179/(1.13831880827502*Inputs!$A23)+-17.1211008791217))+0.647723391279288)</f>
      </c>
      <c r="J23" s="2">
        <f t="shared" si="6"/>
      </c>
    </row>
    <row r="24">
      <c r="A24" s="0">
        <v>22</v>
      </c>
      <c r="B24" s="2">
        <f>'Dataset'!H24</f>
      </c>
      <c r="C24" s="2">
        <f t="shared" si="1"/>
      </c>
      <c r="D24" s="2">
        <f t="shared" si="2"/>
      </c>
      <c r="E24" s="2">
        <f t="shared" si="3"/>
      </c>
      <c r="F24" s="2">
        <f t="shared" si="4"/>
      </c>
      <c r="G24" s="2">
        <f t="shared" si="5"/>
      </c>
      <c r="I24" s="2">
        <f>=((0.00754923087491828*Inputs!$C24+1*Inputs!$B24*1*Inputs!$A24*-0.00848251132961078/(1*Inputs!$C24*1*Inputs!$C24*-2.11811586494052)+-0.0285278686323602*Inputs!$B24/(0.57229039096066*Inputs!$C24)+1/(1*Inputs!$C24*1*Inputs!$C24*-1.31016340610774)+1/((2.18654691068299*Inputs!$C24+8.26276531476889*Inputs!$B24/(-0.57229039096066*Inputs!$C24))))/(((3.15412159735355*Inputs!$D24+-0.29734122232983*Inputs!$A24)*(2.71424369723285*Inputs!$C24+-1.43436588944551*Inputs!$D24)*14.2788188715179/(1.13831880827502*Inputs!$A24)+-17.1211008791217))+0.647723391279288)</f>
      </c>
      <c r="J24" s="2">
        <f t="shared" si="6"/>
      </c>
    </row>
    <row r="25">
      <c r="A25" s="0">
        <v>23</v>
      </c>
      <c r="B25" s="2">
        <f>'Dataset'!H25</f>
      </c>
      <c r="C25" s="2">
        <f t="shared" si="1"/>
      </c>
      <c r="D25" s="2">
        <f t="shared" si="2"/>
      </c>
      <c r="E25" s="2">
        <f t="shared" si="3"/>
      </c>
      <c r="F25" s="2">
        <f t="shared" si="4"/>
      </c>
      <c r="G25" s="2">
        <f t="shared" si="5"/>
      </c>
      <c r="I25" s="2">
        <f>=((0.00754923087491828*Inputs!$C25+1*Inputs!$B25*1*Inputs!$A25*-0.00848251132961078/(1*Inputs!$C25*1*Inputs!$C25*-2.11811586494052)+-0.0285278686323602*Inputs!$B25/(0.57229039096066*Inputs!$C25)+1/(1*Inputs!$C25*1*Inputs!$C25*-1.31016340610774)+1/((2.18654691068299*Inputs!$C25+8.26276531476889*Inputs!$B25/(-0.57229039096066*Inputs!$C25))))/(((3.15412159735355*Inputs!$D25+-0.29734122232983*Inputs!$A25)*(2.71424369723285*Inputs!$C25+-1.43436588944551*Inputs!$D25)*14.2788188715179/(1.13831880827502*Inputs!$A25)+-17.1211008791217))+0.647723391279288)</f>
      </c>
      <c r="J25" s="2">
        <f t="shared" si="6"/>
      </c>
    </row>
    <row r="26">
      <c r="A26" s="0">
        <v>24</v>
      </c>
      <c r="B26" s="2">
        <f>'Dataset'!H26</f>
      </c>
      <c r="C26" s="2">
        <f t="shared" si="1"/>
      </c>
      <c r="D26" s="2">
        <f t="shared" si="2"/>
      </c>
      <c r="E26" s="2">
        <f t="shared" si="3"/>
      </c>
      <c r="F26" s="2">
        <f t="shared" si="4"/>
      </c>
      <c r="G26" s="2">
        <f t="shared" si="5"/>
      </c>
      <c r="I26" s="2">
        <f>=((0.00754923087491828*Inputs!$C26+1*Inputs!$B26*1*Inputs!$A26*-0.00848251132961078/(1*Inputs!$C26*1*Inputs!$C26*-2.11811586494052)+-0.0285278686323602*Inputs!$B26/(0.57229039096066*Inputs!$C26)+1/(1*Inputs!$C26*1*Inputs!$C26*-1.31016340610774)+1/((2.18654691068299*Inputs!$C26+8.26276531476889*Inputs!$B26/(-0.57229039096066*Inputs!$C26))))/(((3.15412159735355*Inputs!$D26+-0.29734122232983*Inputs!$A26)*(2.71424369723285*Inputs!$C26+-1.43436588944551*Inputs!$D26)*14.2788188715179/(1.13831880827502*Inputs!$A26)+-17.1211008791217))+0.647723391279288)</f>
      </c>
      <c r="J26" s="2">
        <f t="shared" si="6"/>
      </c>
    </row>
    <row r="27">
      <c r="A27" s="0">
        <v>25</v>
      </c>
      <c r="B27" s="2">
        <f>'Dataset'!H27</f>
      </c>
      <c r="C27" s="2">
        <f t="shared" si="1"/>
      </c>
      <c r="D27" s="2">
        <f t="shared" si="2"/>
      </c>
      <c r="E27" s="2">
        <f t="shared" si="3"/>
      </c>
      <c r="F27" s="2">
        <f t="shared" si="4"/>
      </c>
      <c r="G27" s="2">
        <f t="shared" si="5"/>
      </c>
      <c r="I27" s="2">
        <f>=((0.00754923087491828*Inputs!$C27+1*Inputs!$B27*1*Inputs!$A27*-0.00848251132961078/(1*Inputs!$C27*1*Inputs!$C27*-2.11811586494052)+-0.0285278686323602*Inputs!$B27/(0.57229039096066*Inputs!$C27)+1/(1*Inputs!$C27*1*Inputs!$C27*-1.31016340610774)+1/((2.18654691068299*Inputs!$C27+8.26276531476889*Inputs!$B27/(-0.57229039096066*Inputs!$C27))))/(((3.15412159735355*Inputs!$D27+-0.29734122232983*Inputs!$A27)*(2.71424369723285*Inputs!$C27+-1.43436588944551*Inputs!$D27)*14.2788188715179/(1.13831880827502*Inputs!$A27)+-17.1211008791217))+0.647723391279288)</f>
      </c>
      <c r="J27" s="2">
        <f t="shared" si="6"/>
      </c>
    </row>
    <row r="28">
      <c r="A28" s="0">
        <v>26</v>
      </c>
      <c r="B28" s="2">
        <f>'Dataset'!H28</f>
      </c>
      <c r="C28" s="2">
        <f t="shared" si="1"/>
      </c>
      <c r="D28" s="2">
        <f t="shared" si="2"/>
      </c>
      <c r="E28" s="2">
        <f t="shared" si="3"/>
      </c>
      <c r="F28" s="2">
        <f t="shared" si="4"/>
      </c>
      <c r="G28" s="2">
        <f t="shared" si="5"/>
      </c>
      <c r="I28" s="2">
        <f>=((0.00754923087491828*Inputs!$C28+1*Inputs!$B28*1*Inputs!$A28*-0.00848251132961078/(1*Inputs!$C28*1*Inputs!$C28*-2.11811586494052)+-0.0285278686323602*Inputs!$B28/(0.57229039096066*Inputs!$C28)+1/(1*Inputs!$C28*1*Inputs!$C28*-1.31016340610774)+1/((2.18654691068299*Inputs!$C28+8.26276531476889*Inputs!$B28/(-0.57229039096066*Inputs!$C28))))/(((3.15412159735355*Inputs!$D28+-0.29734122232983*Inputs!$A28)*(2.71424369723285*Inputs!$C28+-1.43436588944551*Inputs!$D28)*14.2788188715179/(1.13831880827502*Inputs!$A28)+-17.1211008791217))+0.647723391279288)</f>
      </c>
      <c r="J28" s="2">
        <f t="shared" si="6"/>
      </c>
    </row>
    <row r="29">
      <c r="A29" s="0">
        <v>27</v>
      </c>
      <c r="B29" s="2">
        <f>'Dataset'!H29</f>
      </c>
      <c r="C29" s="2">
        <f t="shared" si="1"/>
      </c>
      <c r="D29" s="2">
        <f t="shared" si="2"/>
      </c>
      <c r="E29" s="2">
        <f t="shared" si="3"/>
      </c>
      <c r="F29" s="2">
        <f t="shared" si="4"/>
      </c>
      <c r="G29" s="2">
        <f t="shared" si="5"/>
      </c>
      <c r="I29" s="2">
        <f>=((0.00754923087491828*Inputs!$C29+1*Inputs!$B29*1*Inputs!$A29*-0.00848251132961078/(1*Inputs!$C29*1*Inputs!$C29*-2.11811586494052)+-0.0285278686323602*Inputs!$B29/(0.57229039096066*Inputs!$C29)+1/(1*Inputs!$C29*1*Inputs!$C29*-1.31016340610774)+1/((2.18654691068299*Inputs!$C29+8.26276531476889*Inputs!$B29/(-0.57229039096066*Inputs!$C29))))/(((3.15412159735355*Inputs!$D29+-0.29734122232983*Inputs!$A29)*(2.71424369723285*Inputs!$C29+-1.43436588944551*Inputs!$D29)*14.2788188715179/(1.13831880827502*Inputs!$A29)+-17.1211008791217))+0.647723391279288)</f>
      </c>
      <c r="J29" s="2">
        <f t="shared" si="6"/>
      </c>
    </row>
    <row r="30">
      <c r="A30" s="0">
        <v>28</v>
      </c>
      <c r="B30" s="2">
        <f>'Dataset'!H30</f>
      </c>
      <c r="C30" s="2">
        <f t="shared" si="1"/>
      </c>
      <c r="D30" s="2">
        <f t="shared" si="2"/>
      </c>
      <c r="E30" s="2">
        <f t="shared" si="3"/>
      </c>
      <c r="F30" s="2">
        <f t="shared" si="4"/>
      </c>
      <c r="G30" s="2">
        <f t="shared" si="5"/>
      </c>
      <c r="I30" s="2">
        <f>=((0.00754923087491828*Inputs!$C30+1*Inputs!$B30*1*Inputs!$A30*-0.00848251132961078/(1*Inputs!$C30*1*Inputs!$C30*-2.11811586494052)+-0.0285278686323602*Inputs!$B30/(0.57229039096066*Inputs!$C30)+1/(1*Inputs!$C30*1*Inputs!$C30*-1.31016340610774)+1/((2.18654691068299*Inputs!$C30+8.26276531476889*Inputs!$B30/(-0.57229039096066*Inputs!$C30))))/(((3.15412159735355*Inputs!$D30+-0.29734122232983*Inputs!$A30)*(2.71424369723285*Inputs!$C30+-1.43436588944551*Inputs!$D30)*14.2788188715179/(1.13831880827502*Inputs!$A30)+-17.1211008791217))+0.647723391279288)</f>
      </c>
      <c r="J30" s="2">
        <f t="shared" si="6"/>
      </c>
    </row>
    <row r="31">
      <c r="A31" s="0">
        <v>29</v>
      </c>
      <c r="B31" s="2">
        <f>'Dataset'!H31</f>
      </c>
      <c r="C31" s="2">
        <f t="shared" si="1"/>
      </c>
      <c r="D31" s="2">
        <f t="shared" si="2"/>
      </c>
      <c r="E31" s="2">
        <f t="shared" si="3"/>
      </c>
      <c r="F31" s="2">
        <f t="shared" si="4"/>
      </c>
      <c r="G31" s="2">
        <f t="shared" si="5"/>
      </c>
      <c r="I31" s="2">
        <f>=((0.00754923087491828*Inputs!$C31+1*Inputs!$B31*1*Inputs!$A31*-0.00848251132961078/(1*Inputs!$C31*1*Inputs!$C31*-2.11811586494052)+-0.0285278686323602*Inputs!$B31/(0.57229039096066*Inputs!$C31)+1/(1*Inputs!$C31*1*Inputs!$C31*-1.31016340610774)+1/((2.18654691068299*Inputs!$C31+8.26276531476889*Inputs!$B31/(-0.57229039096066*Inputs!$C31))))/(((3.15412159735355*Inputs!$D31+-0.29734122232983*Inputs!$A31)*(2.71424369723285*Inputs!$C31+-1.43436588944551*Inputs!$D31)*14.2788188715179/(1.13831880827502*Inputs!$A31)+-17.1211008791217))+0.647723391279288)</f>
      </c>
      <c r="J31" s="2">
        <f t="shared" si="6"/>
      </c>
    </row>
    <row r="32">
      <c r="A32" s="0">
        <v>30</v>
      </c>
      <c r="B32" s="2">
        <f>'Dataset'!H32</f>
      </c>
      <c r="C32" s="2">
        <f t="shared" si="1"/>
      </c>
      <c r="D32" s="2">
        <f t="shared" si="2"/>
      </c>
      <c r="E32" s="2">
        <f t="shared" si="3"/>
      </c>
      <c r="F32" s="2">
        <f t="shared" si="4"/>
      </c>
      <c r="G32" s="2">
        <f t="shared" si="5"/>
      </c>
      <c r="I32" s="2">
        <f>=((0.00754923087491828*Inputs!$C32+1*Inputs!$B32*1*Inputs!$A32*-0.00848251132961078/(1*Inputs!$C32*1*Inputs!$C32*-2.11811586494052)+-0.0285278686323602*Inputs!$B32/(0.57229039096066*Inputs!$C32)+1/(1*Inputs!$C32*1*Inputs!$C32*-1.31016340610774)+1/((2.18654691068299*Inputs!$C32+8.26276531476889*Inputs!$B32/(-0.57229039096066*Inputs!$C32))))/(((3.15412159735355*Inputs!$D32+-0.29734122232983*Inputs!$A32)*(2.71424369723285*Inputs!$C32+-1.43436588944551*Inputs!$D32)*14.2788188715179/(1.13831880827502*Inputs!$A32)+-17.1211008791217))+0.647723391279288)</f>
      </c>
      <c r="J32" s="2">
        <f t="shared" si="6"/>
      </c>
    </row>
    <row r="33">
      <c r="A33" s="0">
        <v>31</v>
      </c>
      <c r="B33" s="2">
        <f>'Dataset'!H33</f>
      </c>
      <c r="C33" s="2">
        <f t="shared" si="1"/>
      </c>
      <c r="D33" s="2">
        <f t="shared" si="2"/>
      </c>
      <c r="E33" s="2">
        <f t="shared" si="3"/>
      </c>
      <c r="F33" s="2">
        <f t="shared" si="4"/>
      </c>
      <c r="G33" s="2">
        <f t="shared" si="5"/>
      </c>
      <c r="I33" s="2">
        <f>=((0.00754923087491828*Inputs!$C33+1*Inputs!$B33*1*Inputs!$A33*-0.00848251132961078/(1*Inputs!$C33*1*Inputs!$C33*-2.11811586494052)+-0.0285278686323602*Inputs!$B33/(0.57229039096066*Inputs!$C33)+1/(1*Inputs!$C33*1*Inputs!$C33*-1.31016340610774)+1/((2.18654691068299*Inputs!$C33+8.26276531476889*Inputs!$B33/(-0.57229039096066*Inputs!$C33))))/(((3.15412159735355*Inputs!$D33+-0.29734122232983*Inputs!$A33)*(2.71424369723285*Inputs!$C33+-1.43436588944551*Inputs!$D33)*14.2788188715179/(1.13831880827502*Inputs!$A33)+-17.1211008791217))+0.647723391279288)</f>
      </c>
      <c r="J33" s="2">
        <f t="shared" si="6"/>
      </c>
    </row>
    <row r="34">
      <c r="A34" s="0">
        <v>32</v>
      </c>
      <c r="B34" s="2">
        <f>'Dataset'!H34</f>
      </c>
      <c r="C34" s="2">
        <f t="shared" si="1"/>
      </c>
      <c r="D34" s="2">
        <f t="shared" si="2"/>
      </c>
      <c r="E34" s="2">
        <f t="shared" si="3"/>
      </c>
      <c r="F34" s="2">
        <f t="shared" si="4"/>
      </c>
      <c r="G34" s="2">
        <f t="shared" si="5"/>
      </c>
      <c r="I34" s="2">
        <f>=((0.00754923087491828*Inputs!$C34+1*Inputs!$B34*1*Inputs!$A34*-0.00848251132961078/(1*Inputs!$C34*1*Inputs!$C34*-2.11811586494052)+-0.0285278686323602*Inputs!$B34/(0.57229039096066*Inputs!$C34)+1/(1*Inputs!$C34*1*Inputs!$C34*-1.31016340610774)+1/((2.18654691068299*Inputs!$C34+8.26276531476889*Inputs!$B34/(-0.57229039096066*Inputs!$C34))))/(((3.15412159735355*Inputs!$D34+-0.29734122232983*Inputs!$A34)*(2.71424369723285*Inputs!$C34+-1.43436588944551*Inputs!$D34)*14.2788188715179/(1.13831880827502*Inputs!$A34)+-17.1211008791217))+0.647723391279288)</f>
      </c>
      <c r="J34" s="2">
        <f t="shared" si="6"/>
      </c>
    </row>
    <row r="35">
      <c r="A35" s="0">
        <v>33</v>
      </c>
      <c r="B35" s="2">
        <f>'Dataset'!H35</f>
      </c>
      <c r="C35" s="2">
        <f t="shared" si="1"/>
      </c>
      <c r="D35" s="2">
        <f t="shared" si="2"/>
      </c>
      <c r="E35" s="2">
        <f t="shared" si="3"/>
      </c>
      <c r="F35" s="2">
        <f t="shared" si="4"/>
      </c>
      <c r="G35" s="2">
        <f t="shared" si="5"/>
      </c>
      <c r="I35" s="2">
        <f>=((0.00754923087491828*Inputs!$C35+1*Inputs!$B35*1*Inputs!$A35*-0.00848251132961078/(1*Inputs!$C35*1*Inputs!$C35*-2.11811586494052)+-0.0285278686323602*Inputs!$B35/(0.57229039096066*Inputs!$C35)+1/(1*Inputs!$C35*1*Inputs!$C35*-1.31016340610774)+1/((2.18654691068299*Inputs!$C35+8.26276531476889*Inputs!$B35/(-0.57229039096066*Inputs!$C35))))/(((3.15412159735355*Inputs!$D35+-0.29734122232983*Inputs!$A35)*(2.71424369723285*Inputs!$C35+-1.43436588944551*Inputs!$D35)*14.2788188715179/(1.13831880827502*Inputs!$A35)+-17.1211008791217))+0.647723391279288)</f>
      </c>
      <c r="J35" s="2">
        <f t="shared" si="6"/>
      </c>
    </row>
    <row r="36">
      <c r="A36" s="0">
        <v>34</v>
      </c>
      <c r="B36" s="2">
        <f>'Dataset'!H36</f>
      </c>
      <c r="C36" s="2">
        <f t="shared" si="1"/>
      </c>
      <c r="D36" s="2">
        <f t="shared" si="2"/>
      </c>
      <c r="E36" s="2">
        <f t="shared" si="3"/>
      </c>
      <c r="F36" s="2">
        <f t="shared" si="4"/>
      </c>
      <c r="G36" s="2">
        <f t="shared" si="5"/>
      </c>
      <c r="I36" s="2">
        <f>=((0.00754923087491828*Inputs!$C36+1*Inputs!$B36*1*Inputs!$A36*-0.00848251132961078/(1*Inputs!$C36*1*Inputs!$C36*-2.11811586494052)+-0.0285278686323602*Inputs!$B36/(0.57229039096066*Inputs!$C36)+1/(1*Inputs!$C36*1*Inputs!$C36*-1.31016340610774)+1/((2.18654691068299*Inputs!$C36+8.26276531476889*Inputs!$B36/(-0.57229039096066*Inputs!$C36))))/(((3.15412159735355*Inputs!$D36+-0.29734122232983*Inputs!$A36)*(2.71424369723285*Inputs!$C36+-1.43436588944551*Inputs!$D36)*14.2788188715179/(1.13831880827502*Inputs!$A36)+-17.1211008791217))+0.647723391279288)</f>
      </c>
      <c r="J36" s="2">
        <f t="shared" si="6"/>
      </c>
    </row>
    <row r="37">
      <c r="A37" s="0">
        <v>35</v>
      </c>
      <c r="B37" s="2">
        <f>'Dataset'!H37</f>
      </c>
      <c r="C37" s="2">
        <f t="shared" si="1"/>
      </c>
      <c r="D37" s="2">
        <f t="shared" si="2"/>
      </c>
      <c r="E37" s="2">
        <f t="shared" si="3"/>
      </c>
      <c r="F37" s="2">
        <f t="shared" si="4"/>
      </c>
      <c r="G37" s="2">
        <f t="shared" si="5"/>
      </c>
      <c r="I37" s="2">
        <f>=((0.00754923087491828*Inputs!$C37+1*Inputs!$B37*1*Inputs!$A37*-0.00848251132961078/(1*Inputs!$C37*1*Inputs!$C37*-2.11811586494052)+-0.0285278686323602*Inputs!$B37/(0.57229039096066*Inputs!$C37)+1/(1*Inputs!$C37*1*Inputs!$C37*-1.31016340610774)+1/((2.18654691068299*Inputs!$C37+8.26276531476889*Inputs!$B37/(-0.57229039096066*Inputs!$C37))))/(((3.15412159735355*Inputs!$D37+-0.29734122232983*Inputs!$A37)*(2.71424369723285*Inputs!$C37+-1.43436588944551*Inputs!$D37)*14.2788188715179/(1.13831880827502*Inputs!$A37)+-17.1211008791217))+0.647723391279288)</f>
      </c>
      <c r="J37" s="2">
        <f t="shared" si="6"/>
      </c>
    </row>
    <row r="38">
      <c r="A38" s="0">
        <v>36</v>
      </c>
      <c r="B38" s="2">
        <f>'Dataset'!H38</f>
      </c>
      <c r="C38" s="2">
        <f t="shared" si="1"/>
      </c>
      <c r="D38" s="2">
        <f t="shared" si="2"/>
      </c>
      <c r="E38" s="2">
        <f t="shared" si="3"/>
      </c>
      <c r="F38" s="2">
        <f t="shared" si="4"/>
      </c>
      <c r="G38" s="2">
        <f t="shared" si="5"/>
      </c>
      <c r="I38" s="2">
        <f>=((0.00754923087491828*Inputs!$C38+1*Inputs!$B38*1*Inputs!$A38*-0.00848251132961078/(1*Inputs!$C38*1*Inputs!$C38*-2.11811586494052)+-0.0285278686323602*Inputs!$B38/(0.57229039096066*Inputs!$C38)+1/(1*Inputs!$C38*1*Inputs!$C38*-1.31016340610774)+1/((2.18654691068299*Inputs!$C38+8.26276531476889*Inputs!$B38/(-0.57229039096066*Inputs!$C38))))/(((3.15412159735355*Inputs!$D38+-0.29734122232983*Inputs!$A38)*(2.71424369723285*Inputs!$C38+-1.43436588944551*Inputs!$D38)*14.2788188715179/(1.13831880827502*Inputs!$A38)+-17.1211008791217))+0.647723391279288)</f>
      </c>
      <c r="J38" s="2">
        <f t="shared" si="6"/>
      </c>
    </row>
    <row r="39">
      <c r="A39" s="0">
        <v>37</v>
      </c>
      <c r="B39" s="2">
        <f>'Dataset'!H39</f>
      </c>
      <c r="C39" s="2">
        <f t="shared" si="1"/>
      </c>
      <c r="D39" s="2">
        <f t="shared" si="2"/>
      </c>
      <c r="E39" s="2">
        <f t="shared" si="3"/>
      </c>
      <c r="F39" s="2">
        <f t="shared" si="4"/>
      </c>
      <c r="G39" s="2">
        <f t="shared" si="5"/>
      </c>
      <c r="I39" s="2">
        <f>=((0.00754923087491828*Inputs!$C39+1*Inputs!$B39*1*Inputs!$A39*-0.00848251132961078/(1*Inputs!$C39*1*Inputs!$C39*-2.11811586494052)+-0.0285278686323602*Inputs!$B39/(0.57229039096066*Inputs!$C39)+1/(1*Inputs!$C39*1*Inputs!$C39*-1.31016340610774)+1/((2.18654691068299*Inputs!$C39+8.26276531476889*Inputs!$B39/(-0.57229039096066*Inputs!$C39))))/(((3.15412159735355*Inputs!$D39+-0.29734122232983*Inputs!$A39)*(2.71424369723285*Inputs!$C39+-1.43436588944551*Inputs!$D39)*14.2788188715179/(1.13831880827502*Inputs!$A39)+-17.1211008791217))+0.647723391279288)</f>
      </c>
      <c r="J39" s="2">
        <f t="shared" si="6"/>
      </c>
    </row>
    <row r="40">
      <c r="A40" s="0">
        <v>38</v>
      </c>
      <c r="B40" s="2">
        <f>'Dataset'!H40</f>
      </c>
      <c r="C40" s="2">
        <f t="shared" si="1"/>
      </c>
      <c r="D40" s="2">
        <f t="shared" si="2"/>
      </c>
      <c r="E40" s="2">
        <f t="shared" si="3"/>
      </c>
      <c r="F40" s="2">
        <f t="shared" si="4"/>
      </c>
      <c r="G40" s="2">
        <f t="shared" si="5"/>
      </c>
      <c r="I40" s="2">
        <f>=((0.00754923087491828*Inputs!$C40+1*Inputs!$B40*1*Inputs!$A40*-0.00848251132961078/(1*Inputs!$C40*1*Inputs!$C40*-2.11811586494052)+-0.0285278686323602*Inputs!$B40/(0.57229039096066*Inputs!$C40)+1/(1*Inputs!$C40*1*Inputs!$C40*-1.31016340610774)+1/((2.18654691068299*Inputs!$C40+8.26276531476889*Inputs!$B40/(-0.57229039096066*Inputs!$C40))))/(((3.15412159735355*Inputs!$D40+-0.29734122232983*Inputs!$A40)*(2.71424369723285*Inputs!$C40+-1.43436588944551*Inputs!$D40)*14.2788188715179/(1.13831880827502*Inputs!$A40)+-17.1211008791217))+0.647723391279288)</f>
      </c>
      <c r="J40" s="2">
        <f t="shared" si="6"/>
      </c>
    </row>
    <row r="41">
      <c r="A41" s="0">
        <v>39</v>
      </c>
      <c r="B41" s="2">
        <f>'Dataset'!H41</f>
      </c>
      <c r="C41" s="2">
        <f t="shared" si="1"/>
      </c>
      <c r="D41" s="2">
        <f t="shared" si="2"/>
      </c>
      <c r="E41" s="2">
        <f t="shared" si="3"/>
      </c>
      <c r="F41" s="2">
        <f t="shared" si="4"/>
      </c>
      <c r="G41" s="2">
        <f t="shared" si="5"/>
      </c>
      <c r="I41" s="2">
        <f>=((0.00754923087491828*Inputs!$C41+1*Inputs!$B41*1*Inputs!$A41*-0.00848251132961078/(1*Inputs!$C41*1*Inputs!$C41*-2.11811586494052)+-0.0285278686323602*Inputs!$B41/(0.57229039096066*Inputs!$C41)+1/(1*Inputs!$C41*1*Inputs!$C41*-1.31016340610774)+1/((2.18654691068299*Inputs!$C41+8.26276531476889*Inputs!$B41/(-0.57229039096066*Inputs!$C41))))/(((3.15412159735355*Inputs!$D41+-0.29734122232983*Inputs!$A41)*(2.71424369723285*Inputs!$C41+-1.43436588944551*Inputs!$D41)*14.2788188715179/(1.13831880827502*Inputs!$A41)+-17.1211008791217))+0.647723391279288)</f>
      </c>
      <c r="J41" s="2">
        <f t="shared" si="6"/>
      </c>
    </row>
    <row r="42">
      <c r="A42" s="0">
        <v>40</v>
      </c>
      <c r="B42" s="2">
        <f>'Dataset'!H42</f>
      </c>
      <c r="C42" s="2">
        <f t="shared" si="1"/>
      </c>
      <c r="D42" s="2">
        <f t="shared" si="2"/>
      </c>
      <c r="E42" s="2">
        <f t="shared" si="3"/>
      </c>
      <c r="F42" s="2">
        <f t="shared" si="4"/>
      </c>
      <c r="G42" s="2">
        <f t="shared" si="5"/>
      </c>
      <c r="I42" s="2">
        <f>=((0.00754923087491828*Inputs!$C42+1*Inputs!$B42*1*Inputs!$A42*-0.00848251132961078/(1*Inputs!$C42*1*Inputs!$C42*-2.11811586494052)+-0.0285278686323602*Inputs!$B42/(0.57229039096066*Inputs!$C42)+1/(1*Inputs!$C42*1*Inputs!$C42*-1.31016340610774)+1/((2.18654691068299*Inputs!$C42+8.26276531476889*Inputs!$B42/(-0.57229039096066*Inputs!$C42))))/(((3.15412159735355*Inputs!$D42+-0.29734122232983*Inputs!$A42)*(2.71424369723285*Inputs!$C42+-1.43436588944551*Inputs!$D42)*14.2788188715179/(1.13831880827502*Inputs!$A42)+-17.1211008791217))+0.647723391279288)</f>
      </c>
      <c r="J42" s="2">
        <f t="shared" si="6"/>
      </c>
    </row>
    <row r="43">
      <c r="A43" s="0">
        <v>41</v>
      </c>
      <c r="B43" s="2">
        <f>'Dataset'!H43</f>
      </c>
      <c r="C43" s="2">
        <f t="shared" si="1"/>
      </c>
      <c r="D43" s="2">
        <f t="shared" si="2"/>
      </c>
      <c r="E43" s="2">
        <f t="shared" si="3"/>
      </c>
      <c r="F43" s="2">
        <f t="shared" si="4"/>
      </c>
      <c r="G43" s="2">
        <f t="shared" si="5"/>
      </c>
      <c r="I43" s="2">
        <f>=((0.00754923087491828*Inputs!$C43+1*Inputs!$B43*1*Inputs!$A43*-0.00848251132961078/(1*Inputs!$C43*1*Inputs!$C43*-2.11811586494052)+-0.0285278686323602*Inputs!$B43/(0.57229039096066*Inputs!$C43)+1/(1*Inputs!$C43*1*Inputs!$C43*-1.31016340610774)+1/((2.18654691068299*Inputs!$C43+8.26276531476889*Inputs!$B43/(-0.57229039096066*Inputs!$C43))))/(((3.15412159735355*Inputs!$D43+-0.29734122232983*Inputs!$A43)*(2.71424369723285*Inputs!$C43+-1.43436588944551*Inputs!$D43)*14.2788188715179/(1.13831880827502*Inputs!$A43)+-17.1211008791217))+0.647723391279288)</f>
      </c>
      <c r="J43" s="2">
        <f t="shared" si="6"/>
      </c>
    </row>
    <row r="44">
      <c r="A44" s="0">
        <v>42</v>
      </c>
      <c r="B44" s="2">
        <f>'Dataset'!H44</f>
      </c>
      <c r="C44" s="2">
        <f t="shared" si="1"/>
      </c>
      <c r="D44" s="2">
        <f t="shared" si="2"/>
      </c>
      <c r="E44" s="2">
        <f t="shared" si="3"/>
      </c>
      <c r="F44" s="2">
        <f t="shared" si="4"/>
      </c>
      <c r="G44" s="2">
        <f t="shared" si="5"/>
      </c>
      <c r="I44" s="2">
        <f>=((0.00754923087491828*Inputs!$C44+1*Inputs!$B44*1*Inputs!$A44*-0.00848251132961078/(1*Inputs!$C44*1*Inputs!$C44*-2.11811586494052)+-0.0285278686323602*Inputs!$B44/(0.57229039096066*Inputs!$C44)+1/(1*Inputs!$C44*1*Inputs!$C44*-1.31016340610774)+1/((2.18654691068299*Inputs!$C44+8.26276531476889*Inputs!$B44/(-0.57229039096066*Inputs!$C44))))/(((3.15412159735355*Inputs!$D44+-0.29734122232983*Inputs!$A44)*(2.71424369723285*Inputs!$C44+-1.43436588944551*Inputs!$D44)*14.2788188715179/(1.13831880827502*Inputs!$A44)+-17.1211008791217))+0.647723391279288)</f>
      </c>
      <c r="J44" s="2">
        <f t="shared" si="6"/>
      </c>
    </row>
    <row r="45">
      <c r="A45" s="0">
        <v>43</v>
      </c>
      <c r="B45" s="2">
        <f>'Dataset'!H45</f>
      </c>
      <c r="C45" s="2">
        <f t="shared" si="1"/>
      </c>
      <c r="D45" s="2">
        <f t="shared" si="2"/>
      </c>
      <c r="E45" s="2">
        <f t="shared" si="3"/>
      </c>
      <c r="F45" s="2">
        <f t="shared" si="4"/>
      </c>
      <c r="G45" s="2">
        <f t="shared" si="5"/>
      </c>
      <c r="I45" s="2">
        <f>=((0.00754923087491828*Inputs!$C45+1*Inputs!$B45*1*Inputs!$A45*-0.00848251132961078/(1*Inputs!$C45*1*Inputs!$C45*-2.11811586494052)+-0.0285278686323602*Inputs!$B45/(0.57229039096066*Inputs!$C45)+1/(1*Inputs!$C45*1*Inputs!$C45*-1.31016340610774)+1/((2.18654691068299*Inputs!$C45+8.26276531476889*Inputs!$B45/(-0.57229039096066*Inputs!$C45))))/(((3.15412159735355*Inputs!$D45+-0.29734122232983*Inputs!$A45)*(2.71424369723285*Inputs!$C45+-1.43436588944551*Inputs!$D45)*14.2788188715179/(1.13831880827502*Inputs!$A45)+-17.1211008791217))+0.647723391279288)</f>
      </c>
      <c r="J45" s="2">
        <f t="shared" si="6"/>
      </c>
    </row>
    <row r="46">
      <c r="A46" s="0">
        <v>44</v>
      </c>
      <c r="B46" s="2">
        <f>'Dataset'!H46</f>
      </c>
      <c r="C46" s="2">
        <f t="shared" si="1"/>
      </c>
      <c r="D46" s="2">
        <f t="shared" si="2"/>
      </c>
      <c r="E46" s="2">
        <f t="shared" si="3"/>
      </c>
      <c r="F46" s="2">
        <f t="shared" si="4"/>
      </c>
      <c r="G46" s="2">
        <f t="shared" si="5"/>
      </c>
      <c r="I46" s="2">
        <f>=((0.00754923087491828*Inputs!$C46+1*Inputs!$B46*1*Inputs!$A46*-0.00848251132961078/(1*Inputs!$C46*1*Inputs!$C46*-2.11811586494052)+-0.0285278686323602*Inputs!$B46/(0.57229039096066*Inputs!$C46)+1/(1*Inputs!$C46*1*Inputs!$C46*-1.31016340610774)+1/((2.18654691068299*Inputs!$C46+8.26276531476889*Inputs!$B46/(-0.57229039096066*Inputs!$C46))))/(((3.15412159735355*Inputs!$D46+-0.29734122232983*Inputs!$A46)*(2.71424369723285*Inputs!$C46+-1.43436588944551*Inputs!$D46)*14.2788188715179/(1.13831880827502*Inputs!$A46)+-17.1211008791217))+0.647723391279288)</f>
      </c>
      <c r="J46" s="2">
        <f t="shared" si="6"/>
      </c>
    </row>
    <row r="47">
      <c r="A47" s="0">
        <v>45</v>
      </c>
      <c r="B47" s="2">
        <f>'Dataset'!H47</f>
      </c>
      <c r="C47" s="2">
        <f t="shared" si="1"/>
      </c>
      <c r="D47" s="2">
        <f t="shared" si="2"/>
      </c>
      <c r="E47" s="2">
        <f t="shared" si="3"/>
      </c>
      <c r="F47" s="2">
        <f t="shared" si="4"/>
      </c>
      <c r="G47" s="2">
        <f t="shared" si="5"/>
      </c>
      <c r="I47" s="2">
        <f>=((0.00754923087491828*Inputs!$C47+1*Inputs!$B47*1*Inputs!$A47*-0.00848251132961078/(1*Inputs!$C47*1*Inputs!$C47*-2.11811586494052)+-0.0285278686323602*Inputs!$B47/(0.57229039096066*Inputs!$C47)+1/(1*Inputs!$C47*1*Inputs!$C47*-1.31016340610774)+1/((2.18654691068299*Inputs!$C47+8.26276531476889*Inputs!$B47/(-0.57229039096066*Inputs!$C47))))/(((3.15412159735355*Inputs!$D47+-0.29734122232983*Inputs!$A47)*(2.71424369723285*Inputs!$C47+-1.43436588944551*Inputs!$D47)*14.2788188715179/(1.13831880827502*Inputs!$A47)+-17.1211008791217))+0.647723391279288)</f>
      </c>
      <c r="J47" s="2">
        <f t="shared" si="6"/>
      </c>
    </row>
    <row r="48">
      <c r="A48" s="0">
        <v>46</v>
      </c>
      <c r="B48" s="2">
        <f>'Dataset'!H48</f>
      </c>
      <c r="C48" s="2">
        <f t="shared" si="1"/>
      </c>
      <c r="D48" s="2">
        <f t="shared" si="2"/>
      </c>
      <c r="E48" s="2">
        <f t="shared" si="3"/>
      </c>
      <c r="F48" s="2">
        <f t="shared" si="4"/>
      </c>
      <c r="G48" s="2">
        <f t="shared" si="5"/>
      </c>
      <c r="I48" s="2">
        <f>=((0.00754923087491828*Inputs!$C48+1*Inputs!$B48*1*Inputs!$A48*-0.00848251132961078/(1*Inputs!$C48*1*Inputs!$C48*-2.11811586494052)+-0.0285278686323602*Inputs!$B48/(0.57229039096066*Inputs!$C48)+1/(1*Inputs!$C48*1*Inputs!$C48*-1.31016340610774)+1/((2.18654691068299*Inputs!$C48+8.26276531476889*Inputs!$B48/(-0.57229039096066*Inputs!$C48))))/(((3.15412159735355*Inputs!$D48+-0.29734122232983*Inputs!$A48)*(2.71424369723285*Inputs!$C48+-1.43436588944551*Inputs!$D48)*14.2788188715179/(1.13831880827502*Inputs!$A48)+-17.1211008791217))+0.647723391279288)</f>
      </c>
      <c r="J48" s="2">
        <f t="shared" si="6"/>
      </c>
    </row>
    <row r="49">
      <c r="A49" s="0">
        <v>47</v>
      </c>
      <c r="B49" s="2">
        <f>'Dataset'!H49</f>
      </c>
      <c r="C49" s="2">
        <f t="shared" si="1"/>
      </c>
      <c r="D49" s="2">
        <f t="shared" si="2"/>
      </c>
      <c r="E49" s="2">
        <f t="shared" si="3"/>
      </c>
      <c r="F49" s="2">
        <f t="shared" si="4"/>
      </c>
      <c r="G49" s="2">
        <f t="shared" si="5"/>
      </c>
      <c r="I49" s="2">
        <f>=((0.00754923087491828*Inputs!$C49+1*Inputs!$B49*1*Inputs!$A49*-0.00848251132961078/(1*Inputs!$C49*1*Inputs!$C49*-2.11811586494052)+-0.0285278686323602*Inputs!$B49/(0.57229039096066*Inputs!$C49)+1/(1*Inputs!$C49*1*Inputs!$C49*-1.31016340610774)+1/((2.18654691068299*Inputs!$C49+8.26276531476889*Inputs!$B49/(-0.57229039096066*Inputs!$C49))))/(((3.15412159735355*Inputs!$D49+-0.29734122232983*Inputs!$A49)*(2.71424369723285*Inputs!$C49+-1.43436588944551*Inputs!$D49)*14.2788188715179/(1.13831880827502*Inputs!$A49)+-17.1211008791217))+0.647723391279288)</f>
      </c>
      <c r="J49" s="2">
        <f t="shared" si="6"/>
      </c>
    </row>
    <row r="50">
      <c r="A50" s="0">
        <v>48</v>
      </c>
      <c r="B50" s="2">
        <f>'Dataset'!H50</f>
      </c>
      <c r="C50" s="2">
        <f t="shared" si="1"/>
      </c>
      <c r="D50" s="2">
        <f t="shared" si="2"/>
      </c>
      <c r="E50" s="2">
        <f t="shared" si="3"/>
      </c>
      <c r="F50" s="2">
        <f t="shared" si="4"/>
      </c>
      <c r="G50" s="2">
        <f t="shared" si="5"/>
      </c>
      <c r="I50" s="2">
        <f>=((0.00754923087491828*Inputs!$C50+1*Inputs!$B50*1*Inputs!$A50*-0.00848251132961078/(1*Inputs!$C50*1*Inputs!$C50*-2.11811586494052)+-0.0285278686323602*Inputs!$B50/(0.57229039096066*Inputs!$C50)+1/(1*Inputs!$C50*1*Inputs!$C50*-1.31016340610774)+1/((2.18654691068299*Inputs!$C50+8.26276531476889*Inputs!$B50/(-0.57229039096066*Inputs!$C50))))/(((3.15412159735355*Inputs!$D50+-0.29734122232983*Inputs!$A50)*(2.71424369723285*Inputs!$C50+-1.43436588944551*Inputs!$D50)*14.2788188715179/(1.13831880827502*Inputs!$A50)+-17.1211008791217))+0.647723391279288)</f>
      </c>
      <c r="J50" s="2">
        <f t="shared" si="6"/>
      </c>
    </row>
    <row r="51">
      <c r="A51" s="0">
        <v>49</v>
      </c>
      <c r="B51" s="2">
        <f>'Dataset'!H51</f>
      </c>
      <c r="C51" s="2">
        <f t="shared" si="1"/>
      </c>
      <c r="D51" s="2">
        <f t="shared" si="2"/>
      </c>
      <c r="E51" s="2">
        <f t="shared" si="3"/>
      </c>
      <c r="F51" s="2">
        <f t="shared" si="4"/>
      </c>
      <c r="G51" s="2">
        <f t="shared" si="5"/>
      </c>
      <c r="I51" s="2">
        <f>=((0.00754923087491828*Inputs!$C51+1*Inputs!$B51*1*Inputs!$A51*-0.00848251132961078/(1*Inputs!$C51*1*Inputs!$C51*-2.11811586494052)+-0.0285278686323602*Inputs!$B51/(0.57229039096066*Inputs!$C51)+1/(1*Inputs!$C51*1*Inputs!$C51*-1.31016340610774)+1/((2.18654691068299*Inputs!$C51+8.26276531476889*Inputs!$B51/(-0.57229039096066*Inputs!$C51))))/(((3.15412159735355*Inputs!$D51+-0.29734122232983*Inputs!$A51)*(2.71424369723285*Inputs!$C51+-1.43436588944551*Inputs!$D51)*14.2788188715179/(1.13831880827502*Inputs!$A51)+-17.1211008791217))+0.647723391279288)</f>
      </c>
      <c r="J51" s="2">
        <f t="shared" si="6"/>
      </c>
    </row>
    <row r="52">
      <c r="A52" s="0">
        <v>50</v>
      </c>
      <c r="B52" s="2">
        <f>'Dataset'!H52</f>
      </c>
      <c r="C52" s="2">
        <f t="shared" si="1"/>
      </c>
      <c r="D52" s="2">
        <f t="shared" si="2"/>
      </c>
      <c r="E52" s="2">
        <f t="shared" si="3"/>
      </c>
      <c r="F52" s="2">
        <f t="shared" si="4"/>
      </c>
      <c r="G52" s="2">
        <f t="shared" si="5"/>
      </c>
      <c r="I52" s="2">
        <f>=((0.00754923087491828*Inputs!$C52+1*Inputs!$B52*1*Inputs!$A52*-0.00848251132961078/(1*Inputs!$C52*1*Inputs!$C52*-2.11811586494052)+-0.0285278686323602*Inputs!$B52/(0.57229039096066*Inputs!$C52)+1/(1*Inputs!$C52*1*Inputs!$C52*-1.31016340610774)+1/((2.18654691068299*Inputs!$C52+8.26276531476889*Inputs!$B52/(-0.57229039096066*Inputs!$C52))))/(((3.15412159735355*Inputs!$D52+-0.29734122232983*Inputs!$A52)*(2.71424369723285*Inputs!$C52+-1.43436588944551*Inputs!$D52)*14.2788188715179/(1.13831880827502*Inputs!$A52)+-17.1211008791217))+0.647723391279288)</f>
      </c>
      <c r="J52" s="2">
        <f t="shared" si="6"/>
      </c>
    </row>
    <row r="53">
      <c r="A53" s="0">
        <v>51</v>
      </c>
      <c r="B53" s="2">
        <f>'Dataset'!H53</f>
      </c>
      <c r="C53" s="2">
        <f t="shared" si="1"/>
      </c>
      <c r="D53" s="2">
        <f t="shared" si="2"/>
      </c>
      <c r="E53" s="2">
        <f t="shared" si="3"/>
      </c>
      <c r="F53" s="2">
        <f t="shared" si="4"/>
      </c>
      <c r="G53" s="2">
        <f t="shared" si="5"/>
      </c>
      <c r="I53" s="2">
        <f>=((0.00754923087491828*Inputs!$C53+1*Inputs!$B53*1*Inputs!$A53*-0.00848251132961078/(1*Inputs!$C53*1*Inputs!$C53*-2.11811586494052)+-0.0285278686323602*Inputs!$B53/(0.57229039096066*Inputs!$C53)+1/(1*Inputs!$C53*1*Inputs!$C53*-1.31016340610774)+1/((2.18654691068299*Inputs!$C53+8.26276531476889*Inputs!$B53/(-0.57229039096066*Inputs!$C53))))/(((3.15412159735355*Inputs!$D53+-0.29734122232983*Inputs!$A53)*(2.71424369723285*Inputs!$C53+-1.43436588944551*Inputs!$D53)*14.2788188715179/(1.13831880827502*Inputs!$A53)+-17.1211008791217))+0.647723391279288)</f>
      </c>
      <c r="J53" s="2">
        <f t="shared" si="6"/>
      </c>
    </row>
    <row r="54">
      <c r="A54" s="0">
        <v>52</v>
      </c>
      <c r="B54" s="2">
        <f>'Dataset'!H54</f>
      </c>
      <c r="C54" s="2">
        <f t="shared" si="1"/>
      </c>
      <c r="D54" s="2">
        <f t="shared" si="2"/>
      </c>
      <c r="E54" s="2">
        <f t="shared" si="3"/>
      </c>
      <c r="F54" s="2">
        <f t="shared" si="4"/>
      </c>
      <c r="G54" s="2">
        <f t="shared" si="5"/>
      </c>
      <c r="I54" s="2">
        <f>=((0.00754923087491828*Inputs!$C54+1*Inputs!$B54*1*Inputs!$A54*-0.00848251132961078/(1*Inputs!$C54*1*Inputs!$C54*-2.11811586494052)+-0.0285278686323602*Inputs!$B54/(0.57229039096066*Inputs!$C54)+1/(1*Inputs!$C54*1*Inputs!$C54*-1.31016340610774)+1/((2.18654691068299*Inputs!$C54+8.26276531476889*Inputs!$B54/(-0.57229039096066*Inputs!$C54))))/(((3.15412159735355*Inputs!$D54+-0.29734122232983*Inputs!$A54)*(2.71424369723285*Inputs!$C54+-1.43436588944551*Inputs!$D54)*14.2788188715179/(1.13831880827502*Inputs!$A54)+-17.1211008791217))+0.647723391279288)</f>
      </c>
      <c r="J54" s="2">
        <f t="shared" si="6"/>
      </c>
    </row>
    <row r="55">
      <c r="A55" s="0">
        <v>53</v>
      </c>
      <c r="B55" s="2">
        <f>'Dataset'!H55</f>
      </c>
      <c r="C55" s="2">
        <f t="shared" si="1"/>
      </c>
      <c r="D55" s="2">
        <f t="shared" si="2"/>
      </c>
      <c r="E55" s="2">
        <f t="shared" si="3"/>
      </c>
      <c r="F55" s="2">
        <f t="shared" si="4"/>
      </c>
      <c r="G55" s="2">
        <f t="shared" si="5"/>
      </c>
      <c r="I55" s="2">
        <f>=((0.00754923087491828*Inputs!$C55+1*Inputs!$B55*1*Inputs!$A55*-0.00848251132961078/(1*Inputs!$C55*1*Inputs!$C55*-2.11811586494052)+-0.0285278686323602*Inputs!$B55/(0.57229039096066*Inputs!$C55)+1/(1*Inputs!$C55*1*Inputs!$C55*-1.31016340610774)+1/((2.18654691068299*Inputs!$C55+8.26276531476889*Inputs!$B55/(-0.57229039096066*Inputs!$C55))))/(((3.15412159735355*Inputs!$D55+-0.29734122232983*Inputs!$A55)*(2.71424369723285*Inputs!$C55+-1.43436588944551*Inputs!$D55)*14.2788188715179/(1.13831880827502*Inputs!$A55)+-17.1211008791217))+0.647723391279288)</f>
      </c>
      <c r="J55" s="2">
        <f t="shared" si="6"/>
      </c>
    </row>
    <row r="56">
      <c r="A56" s="0">
        <v>54</v>
      </c>
      <c r="B56" s="2">
        <f>'Dataset'!H56</f>
      </c>
      <c r="C56" s="2">
        <f t="shared" si="1"/>
      </c>
      <c r="D56" s="2">
        <f t="shared" si="2"/>
      </c>
      <c r="E56" s="2">
        <f t="shared" si="3"/>
      </c>
      <c r="F56" s="2">
        <f t="shared" si="4"/>
      </c>
      <c r="G56" s="2">
        <f t="shared" si="5"/>
      </c>
      <c r="I56" s="2">
        <f>=((0.00754923087491828*Inputs!$C56+1*Inputs!$B56*1*Inputs!$A56*-0.00848251132961078/(1*Inputs!$C56*1*Inputs!$C56*-2.11811586494052)+-0.0285278686323602*Inputs!$B56/(0.57229039096066*Inputs!$C56)+1/(1*Inputs!$C56*1*Inputs!$C56*-1.31016340610774)+1/((2.18654691068299*Inputs!$C56+8.26276531476889*Inputs!$B56/(-0.57229039096066*Inputs!$C56))))/(((3.15412159735355*Inputs!$D56+-0.29734122232983*Inputs!$A56)*(2.71424369723285*Inputs!$C56+-1.43436588944551*Inputs!$D56)*14.2788188715179/(1.13831880827502*Inputs!$A56)+-17.1211008791217))+0.647723391279288)</f>
      </c>
      <c r="J56" s="2">
        <f t="shared" si="6"/>
      </c>
    </row>
    <row r="57">
      <c r="A57" s="0">
        <v>55</v>
      </c>
      <c r="B57" s="2">
        <f>'Dataset'!H57</f>
      </c>
      <c r="C57" s="2">
        <f t="shared" si="1"/>
      </c>
      <c r="D57" s="2">
        <f t="shared" si="2"/>
      </c>
      <c r="E57" s="2">
        <f t="shared" si="3"/>
      </c>
      <c r="F57" s="2">
        <f t="shared" si="4"/>
      </c>
      <c r="G57" s="2">
        <f t="shared" si="5"/>
      </c>
      <c r="I57" s="2">
        <f>=((0.00754923087491828*Inputs!$C57+1*Inputs!$B57*1*Inputs!$A57*-0.00848251132961078/(1*Inputs!$C57*1*Inputs!$C57*-2.11811586494052)+-0.0285278686323602*Inputs!$B57/(0.57229039096066*Inputs!$C57)+1/(1*Inputs!$C57*1*Inputs!$C57*-1.31016340610774)+1/((2.18654691068299*Inputs!$C57+8.26276531476889*Inputs!$B57/(-0.57229039096066*Inputs!$C57))))/(((3.15412159735355*Inputs!$D57+-0.29734122232983*Inputs!$A57)*(2.71424369723285*Inputs!$C57+-1.43436588944551*Inputs!$D57)*14.2788188715179/(1.13831880827502*Inputs!$A57)+-17.1211008791217))+0.647723391279288)</f>
      </c>
      <c r="J57" s="2">
        <f t="shared" si="6"/>
      </c>
    </row>
    <row r="58">
      <c r="A58" s="0">
        <v>56</v>
      </c>
      <c r="B58" s="2">
        <f>'Dataset'!H58</f>
      </c>
      <c r="C58" s="2">
        <f t="shared" si="1"/>
      </c>
      <c r="D58" s="2">
        <f t="shared" si="2"/>
      </c>
      <c r="E58" s="2">
        <f t="shared" si="3"/>
      </c>
      <c r="F58" s="2">
        <f t="shared" si="4"/>
      </c>
      <c r="G58" s="2">
        <f t="shared" si="5"/>
      </c>
      <c r="I58" s="2">
        <f>=((0.00754923087491828*Inputs!$C58+1*Inputs!$B58*1*Inputs!$A58*-0.00848251132961078/(1*Inputs!$C58*1*Inputs!$C58*-2.11811586494052)+-0.0285278686323602*Inputs!$B58/(0.57229039096066*Inputs!$C58)+1/(1*Inputs!$C58*1*Inputs!$C58*-1.31016340610774)+1/((2.18654691068299*Inputs!$C58+8.26276531476889*Inputs!$B58/(-0.57229039096066*Inputs!$C58))))/(((3.15412159735355*Inputs!$D58+-0.29734122232983*Inputs!$A58)*(2.71424369723285*Inputs!$C58+-1.43436588944551*Inputs!$D58)*14.2788188715179/(1.13831880827502*Inputs!$A58)+-17.1211008791217))+0.647723391279288)</f>
      </c>
      <c r="J58" s="2">
        <f t="shared" si="6"/>
      </c>
    </row>
    <row r="59">
      <c r="A59" s="0">
        <v>57</v>
      </c>
      <c r="B59" s="2">
        <f>'Dataset'!H59</f>
      </c>
      <c r="C59" s="2">
        <f t="shared" si="1"/>
      </c>
      <c r="D59" s="2">
        <f t="shared" si="2"/>
      </c>
      <c r="E59" s="2">
        <f t="shared" si="3"/>
      </c>
      <c r="F59" s="2">
        <f t="shared" si="4"/>
      </c>
      <c r="G59" s="2">
        <f t="shared" si="5"/>
      </c>
      <c r="I59" s="2">
        <f>=((0.00754923087491828*Inputs!$C59+1*Inputs!$B59*1*Inputs!$A59*-0.00848251132961078/(1*Inputs!$C59*1*Inputs!$C59*-2.11811586494052)+-0.0285278686323602*Inputs!$B59/(0.57229039096066*Inputs!$C59)+1/(1*Inputs!$C59*1*Inputs!$C59*-1.31016340610774)+1/((2.18654691068299*Inputs!$C59+8.26276531476889*Inputs!$B59/(-0.57229039096066*Inputs!$C59))))/(((3.15412159735355*Inputs!$D59+-0.29734122232983*Inputs!$A59)*(2.71424369723285*Inputs!$C59+-1.43436588944551*Inputs!$D59)*14.2788188715179/(1.13831880827502*Inputs!$A59)+-17.1211008791217))+0.647723391279288)</f>
      </c>
      <c r="J59" s="2">
        <f t="shared" si="6"/>
      </c>
    </row>
    <row r="60">
      <c r="A60" s="0">
        <v>58</v>
      </c>
      <c r="B60" s="2">
        <f>'Dataset'!H60</f>
      </c>
      <c r="C60" s="2">
        <f t="shared" si="1"/>
      </c>
      <c r="D60" s="2">
        <f t="shared" si="2"/>
      </c>
      <c r="E60" s="2">
        <f t="shared" si="3"/>
      </c>
      <c r="F60" s="2">
        <f t="shared" si="4"/>
      </c>
      <c r="G60" s="2">
        <f t="shared" si="5"/>
      </c>
      <c r="I60" s="2">
        <f>=((0.00754923087491828*Inputs!$C60+1*Inputs!$B60*1*Inputs!$A60*-0.00848251132961078/(1*Inputs!$C60*1*Inputs!$C60*-2.11811586494052)+-0.0285278686323602*Inputs!$B60/(0.57229039096066*Inputs!$C60)+1/(1*Inputs!$C60*1*Inputs!$C60*-1.31016340610774)+1/((2.18654691068299*Inputs!$C60+8.26276531476889*Inputs!$B60/(-0.57229039096066*Inputs!$C60))))/(((3.15412159735355*Inputs!$D60+-0.29734122232983*Inputs!$A60)*(2.71424369723285*Inputs!$C60+-1.43436588944551*Inputs!$D60)*14.2788188715179/(1.13831880827502*Inputs!$A60)+-17.1211008791217))+0.647723391279288)</f>
      </c>
      <c r="J60" s="2">
        <f t="shared" si="6"/>
      </c>
    </row>
    <row r="61">
      <c r="A61" s="0">
        <v>59</v>
      </c>
      <c r="B61" s="2">
        <f>'Dataset'!H61</f>
      </c>
      <c r="C61" s="2">
        <f t="shared" si="1"/>
      </c>
      <c r="D61" s="2">
        <f t="shared" si="2"/>
      </c>
      <c r="E61" s="2">
        <f t="shared" si="3"/>
      </c>
      <c r="F61" s="2">
        <f t="shared" si="4"/>
      </c>
      <c r="G61" s="2">
        <f t="shared" si="5"/>
      </c>
      <c r="I61" s="2">
        <f>=((0.00754923087491828*Inputs!$C61+1*Inputs!$B61*1*Inputs!$A61*-0.00848251132961078/(1*Inputs!$C61*1*Inputs!$C61*-2.11811586494052)+-0.0285278686323602*Inputs!$B61/(0.57229039096066*Inputs!$C61)+1/(1*Inputs!$C61*1*Inputs!$C61*-1.31016340610774)+1/((2.18654691068299*Inputs!$C61+8.26276531476889*Inputs!$B61/(-0.57229039096066*Inputs!$C61))))/(((3.15412159735355*Inputs!$D61+-0.29734122232983*Inputs!$A61)*(2.71424369723285*Inputs!$C61+-1.43436588944551*Inputs!$D61)*14.2788188715179/(1.13831880827502*Inputs!$A61)+-17.1211008791217))+0.647723391279288)</f>
      </c>
      <c r="J61" s="2">
        <f t="shared" si="6"/>
      </c>
    </row>
    <row r="62">
      <c r="A62" s="0">
        <v>60</v>
      </c>
      <c r="B62" s="2">
        <f>'Dataset'!H62</f>
      </c>
      <c r="C62" s="2">
        <f t="shared" si="1"/>
      </c>
      <c r="D62" s="2">
        <f t="shared" si="2"/>
      </c>
      <c r="E62" s="2">
        <f t="shared" si="3"/>
      </c>
      <c r="F62" s="2">
        <f t="shared" si="4"/>
      </c>
      <c r="G62" s="2">
        <f t="shared" si="5"/>
      </c>
      <c r="I62" s="2">
        <f>=((0.00754923087491828*Inputs!$C62+1*Inputs!$B62*1*Inputs!$A62*-0.00848251132961078/(1*Inputs!$C62*1*Inputs!$C62*-2.11811586494052)+-0.0285278686323602*Inputs!$B62/(0.57229039096066*Inputs!$C62)+1/(1*Inputs!$C62*1*Inputs!$C62*-1.31016340610774)+1/((2.18654691068299*Inputs!$C62+8.26276531476889*Inputs!$B62/(-0.57229039096066*Inputs!$C62))))/(((3.15412159735355*Inputs!$D62+-0.29734122232983*Inputs!$A62)*(2.71424369723285*Inputs!$C62+-1.43436588944551*Inputs!$D62)*14.2788188715179/(1.13831880827502*Inputs!$A62)+-17.1211008791217))+0.647723391279288)</f>
      </c>
      <c r="J62" s="2">
        <f t="shared" si="6"/>
      </c>
    </row>
    <row r="63">
      <c r="A63" s="0">
        <v>61</v>
      </c>
      <c r="B63" s="2">
        <f>'Dataset'!H63</f>
      </c>
      <c r="C63" s="2">
        <f t="shared" si="1"/>
      </c>
      <c r="D63" s="2">
        <f t="shared" si="2"/>
      </c>
      <c r="E63" s="2">
        <f t="shared" si="3"/>
      </c>
      <c r="F63" s="2">
        <f t="shared" si="4"/>
      </c>
      <c r="G63" s="2">
        <f t="shared" si="5"/>
      </c>
      <c r="I63" s="2">
        <f>=((0.00754923087491828*Inputs!$C63+1*Inputs!$B63*1*Inputs!$A63*-0.00848251132961078/(1*Inputs!$C63*1*Inputs!$C63*-2.11811586494052)+-0.0285278686323602*Inputs!$B63/(0.57229039096066*Inputs!$C63)+1/(1*Inputs!$C63*1*Inputs!$C63*-1.31016340610774)+1/((2.18654691068299*Inputs!$C63+8.26276531476889*Inputs!$B63/(-0.57229039096066*Inputs!$C63))))/(((3.15412159735355*Inputs!$D63+-0.29734122232983*Inputs!$A63)*(2.71424369723285*Inputs!$C63+-1.43436588944551*Inputs!$D63)*14.2788188715179/(1.13831880827502*Inputs!$A63)+-17.1211008791217))+0.647723391279288)</f>
      </c>
      <c r="J63" s="2">
        <f t="shared" si="6"/>
      </c>
    </row>
    <row r="64">
      <c r="A64" s="0">
        <v>62</v>
      </c>
      <c r="B64" s="2">
        <f>'Dataset'!H64</f>
      </c>
      <c r="C64" s="2">
        <f t="shared" si="1"/>
      </c>
      <c r="D64" s="2">
        <f t="shared" si="2"/>
      </c>
      <c r="E64" s="2">
        <f t="shared" si="3"/>
      </c>
      <c r="F64" s="2">
        <f t="shared" si="4"/>
      </c>
      <c r="G64" s="2">
        <f t="shared" si="5"/>
      </c>
      <c r="I64" s="2">
        <f>=((0.00754923087491828*Inputs!$C64+1*Inputs!$B64*1*Inputs!$A64*-0.00848251132961078/(1*Inputs!$C64*1*Inputs!$C64*-2.11811586494052)+-0.0285278686323602*Inputs!$B64/(0.57229039096066*Inputs!$C64)+1/(1*Inputs!$C64*1*Inputs!$C64*-1.31016340610774)+1/((2.18654691068299*Inputs!$C64+8.26276531476889*Inputs!$B64/(-0.57229039096066*Inputs!$C64))))/(((3.15412159735355*Inputs!$D64+-0.29734122232983*Inputs!$A64)*(2.71424369723285*Inputs!$C64+-1.43436588944551*Inputs!$D64)*14.2788188715179/(1.13831880827502*Inputs!$A64)+-17.1211008791217))+0.647723391279288)</f>
      </c>
      <c r="J64" s="2">
        <f t="shared" si="6"/>
      </c>
    </row>
    <row r="65">
      <c r="A65" s="0">
        <v>63</v>
      </c>
      <c r="B65" s="2">
        <f>'Dataset'!H65</f>
      </c>
      <c r="C65" s="2">
        <f t="shared" si="1"/>
      </c>
      <c r="D65" s="2">
        <f t="shared" si="2"/>
      </c>
      <c r="E65" s="2">
        <f t="shared" si="3"/>
      </c>
      <c r="F65" s="2">
        <f t="shared" si="4"/>
      </c>
      <c r="G65" s="2">
        <f t="shared" si="5"/>
      </c>
      <c r="I65" s="2">
        <f>=((0.00754923087491828*Inputs!$C65+1*Inputs!$B65*1*Inputs!$A65*-0.00848251132961078/(1*Inputs!$C65*1*Inputs!$C65*-2.11811586494052)+-0.0285278686323602*Inputs!$B65/(0.57229039096066*Inputs!$C65)+1/(1*Inputs!$C65*1*Inputs!$C65*-1.31016340610774)+1/((2.18654691068299*Inputs!$C65+8.26276531476889*Inputs!$B65/(-0.57229039096066*Inputs!$C65))))/(((3.15412159735355*Inputs!$D65+-0.29734122232983*Inputs!$A65)*(2.71424369723285*Inputs!$C65+-1.43436588944551*Inputs!$D65)*14.2788188715179/(1.13831880827502*Inputs!$A65)+-17.1211008791217))+0.647723391279288)</f>
      </c>
      <c r="J65" s="2">
        <f t="shared" si="6"/>
      </c>
    </row>
    <row r="66">
      <c r="A66" s="0">
        <v>64</v>
      </c>
      <c r="B66" s="2">
        <f>'Dataset'!H66</f>
      </c>
      <c r="C66" s="2">
        <f t="shared" si="1"/>
      </c>
      <c r="D66" s="2">
        <f t="shared" si="2"/>
      </c>
      <c r="E66" s="2">
        <f t="shared" si="3"/>
      </c>
      <c r="F66" s="2">
        <f t="shared" si="4"/>
      </c>
      <c r="G66" s="2">
        <f t="shared" si="5"/>
      </c>
      <c r="I66" s="2">
        <f>=((0.00754923087491828*Inputs!$C66+1*Inputs!$B66*1*Inputs!$A66*-0.00848251132961078/(1*Inputs!$C66*1*Inputs!$C66*-2.11811586494052)+-0.0285278686323602*Inputs!$B66/(0.57229039096066*Inputs!$C66)+1/(1*Inputs!$C66*1*Inputs!$C66*-1.31016340610774)+1/((2.18654691068299*Inputs!$C66+8.26276531476889*Inputs!$B66/(-0.57229039096066*Inputs!$C66))))/(((3.15412159735355*Inputs!$D66+-0.29734122232983*Inputs!$A66)*(2.71424369723285*Inputs!$C66+-1.43436588944551*Inputs!$D66)*14.2788188715179/(1.13831880827502*Inputs!$A66)+-17.1211008791217))+0.647723391279288)</f>
      </c>
      <c r="J66" s="2">
        <f t="shared" si="6"/>
      </c>
    </row>
    <row r="67">
      <c r="A67" s="0">
        <v>65</v>
      </c>
      <c r="B67" s="2">
        <f>'Dataset'!H67</f>
      </c>
      <c r="C67" s="2">
        <f t="shared" si="1"/>
      </c>
      <c r="D67" s="2">
        <f t="shared" si="2"/>
      </c>
      <c r="E67" s="2">
        <f t="shared" si="3"/>
      </c>
      <c r="F67" s="2">
        <f t="shared" si="4"/>
      </c>
      <c r="G67" s="2">
        <f t="shared" si="5"/>
      </c>
      <c r="I67" s="2">
        <f>=((0.00754923087491828*Inputs!$C67+1*Inputs!$B67*1*Inputs!$A67*-0.00848251132961078/(1*Inputs!$C67*1*Inputs!$C67*-2.11811586494052)+-0.0285278686323602*Inputs!$B67/(0.57229039096066*Inputs!$C67)+1/(1*Inputs!$C67*1*Inputs!$C67*-1.31016340610774)+1/((2.18654691068299*Inputs!$C67+8.26276531476889*Inputs!$B67/(-0.57229039096066*Inputs!$C67))))/(((3.15412159735355*Inputs!$D67+-0.29734122232983*Inputs!$A67)*(2.71424369723285*Inputs!$C67+-1.43436588944551*Inputs!$D67)*14.2788188715179/(1.13831880827502*Inputs!$A67)+-17.1211008791217))+0.647723391279288)</f>
      </c>
      <c r="J67" s="2">
        <f t="shared" si="6"/>
      </c>
    </row>
    <row r="68">
      <c r="A68" s="0">
        <v>66</v>
      </c>
      <c r="B68" s="2">
        <f>'Dataset'!H68</f>
      </c>
      <c r="C68" s="2">
        <f t="shared" si="1"/>
      </c>
      <c r="D68" s="2">
        <f t="shared" si="2"/>
      </c>
      <c r="E68" s="2">
        <f t="shared" si="3"/>
      </c>
      <c r="F68" s="2">
        <f t="shared" si="4"/>
      </c>
      <c r="G68" s="2">
        <f t="shared" si="5"/>
      </c>
      <c r="I68" s="2">
        <f>=((0.00754923087491828*Inputs!$C68+1*Inputs!$B68*1*Inputs!$A68*-0.00848251132961078/(1*Inputs!$C68*1*Inputs!$C68*-2.11811586494052)+-0.0285278686323602*Inputs!$B68/(0.57229039096066*Inputs!$C68)+1/(1*Inputs!$C68*1*Inputs!$C68*-1.31016340610774)+1/((2.18654691068299*Inputs!$C68+8.26276531476889*Inputs!$B68/(-0.57229039096066*Inputs!$C68))))/(((3.15412159735355*Inputs!$D68+-0.29734122232983*Inputs!$A68)*(2.71424369723285*Inputs!$C68+-1.43436588944551*Inputs!$D68)*14.2788188715179/(1.13831880827502*Inputs!$A68)+-17.1211008791217))+0.647723391279288)</f>
      </c>
      <c r="J68" s="2">
        <f t="shared" si="6"/>
      </c>
    </row>
    <row r="69">
      <c r="A69" s="0">
        <v>67</v>
      </c>
      <c r="B69" s="2">
        <f>'Dataset'!H69</f>
      </c>
      <c r="C69" s="2">
        <f t="shared" si="1"/>
      </c>
      <c r="D69" s="2">
        <f t="shared" si="2"/>
      </c>
      <c r="E69" s="2">
        <f t="shared" si="3"/>
      </c>
      <c r="F69" s="2">
        <f t="shared" si="4"/>
      </c>
      <c r="G69" s="2">
        <f t="shared" si="5"/>
      </c>
      <c r="I69" s="2">
        <f>=((0.00754923087491828*Inputs!$C69+1*Inputs!$B69*1*Inputs!$A69*-0.00848251132961078/(1*Inputs!$C69*1*Inputs!$C69*-2.11811586494052)+-0.0285278686323602*Inputs!$B69/(0.57229039096066*Inputs!$C69)+1/(1*Inputs!$C69*1*Inputs!$C69*-1.31016340610774)+1/((2.18654691068299*Inputs!$C69+8.26276531476889*Inputs!$B69/(-0.57229039096066*Inputs!$C69))))/(((3.15412159735355*Inputs!$D69+-0.29734122232983*Inputs!$A69)*(2.71424369723285*Inputs!$C69+-1.43436588944551*Inputs!$D69)*14.2788188715179/(1.13831880827502*Inputs!$A69)+-17.1211008791217))+0.647723391279288)</f>
      </c>
      <c r="J69" s="2">
        <f t="shared" si="6"/>
      </c>
    </row>
    <row r="70">
      <c r="A70" s="0">
        <v>68</v>
      </c>
      <c r="B70" s="2">
        <f>'Dataset'!H70</f>
      </c>
      <c r="C70" s="2">
        <f t="shared" si="1"/>
      </c>
      <c r="D70" s="2">
        <f t="shared" si="2"/>
      </c>
      <c r="E70" s="2">
        <f t="shared" si="3"/>
      </c>
      <c r="F70" s="2">
        <f t="shared" si="4"/>
      </c>
      <c r="G70" s="2">
        <f t="shared" si="5"/>
      </c>
      <c r="I70" s="2">
        <f>=((0.00754923087491828*Inputs!$C70+1*Inputs!$B70*1*Inputs!$A70*-0.00848251132961078/(1*Inputs!$C70*1*Inputs!$C70*-2.11811586494052)+-0.0285278686323602*Inputs!$B70/(0.57229039096066*Inputs!$C70)+1/(1*Inputs!$C70*1*Inputs!$C70*-1.31016340610774)+1/((2.18654691068299*Inputs!$C70+8.26276531476889*Inputs!$B70/(-0.57229039096066*Inputs!$C70))))/(((3.15412159735355*Inputs!$D70+-0.29734122232983*Inputs!$A70)*(2.71424369723285*Inputs!$C70+-1.43436588944551*Inputs!$D70)*14.2788188715179/(1.13831880827502*Inputs!$A70)+-17.1211008791217))+0.647723391279288)</f>
      </c>
      <c r="J70" s="2">
        <f t="shared" si="6"/>
      </c>
    </row>
    <row r="71">
      <c r="A71" s="0">
        <v>69</v>
      </c>
      <c r="B71" s="2">
        <f>'Dataset'!H71</f>
      </c>
      <c r="C71" s="2">
        <f t="shared" si="1"/>
      </c>
      <c r="D71" s="2">
        <f t="shared" si="2"/>
      </c>
      <c r="E71" s="2">
        <f t="shared" si="3"/>
      </c>
      <c r="F71" s="2">
        <f t="shared" si="4"/>
      </c>
      <c r="G71" s="2">
        <f t="shared" si="5"/>
      </c>
      <c r="I71" s="2">
        <f>=((0.00754923087491828*Inputs!$C71+1*Inputs!$B71*1*Inputs!$A71*-0.00848251132961078/(1*Inputs!$C71*1*Inputs!$C71*-2.11811586494052)+-0.0285278686323602*Inputs!$B71/(0.57229039096066*Inputs!$C71)+1/(1*Inputs!$C71*1*Inputs!$C71*-1.31016340610774)+1/((2.18654691068299*Inputs!$C71+8.26276531476889*Inputs!$B71/(-0.57229039096066*Inputs!$C71))))/(((3.15412159735355*Inputs!$D71+-0.29734122232983*Inputs!$A71)*(2.71424369723285*Inputs!$C71+-1.43436588944551*Inputs!$D71)*14.2788188715179/(1.13831880827502*Inputs!$A71)+-17.1211008791217))+0.647723391279288)</f>
      </c>
      <c r="J71" s="2">
        <f t="shared" si="6"/>
      </c>
    </row>
    <row r="72">
      <c r="A72" s="0">
        <v>70</v>
      </c>
      <c r="B72" s="2">
        <f>'Dataset'!H72</f>
      </c>
      <c r="C72" s="2">
        <f t="shared" si="1"/>
      </c>
      <c r="D72" s="2">
        <f t="shared" si="2"/>
      </c>
      <c r="E72" s="2">
        <f t="shared" si="3"/>
      </c>
      <c r="F72" s="2">
        <f t="shared" si="4"/>
      </c>
      <c r="G72" s="2">
        <f t="shared" si="5"/>
      </c>
      <c r="I72" s="2">
        <f>=((0.00754923087491828*Inputs!$C72+1*Inputs!$B72*1*Inputs!$A72*-0.00848251132961078/(1*Inputs!$C72*1*Inputs!$C72*-2.11811586494052)+-0.0285278686323602*Inputs!$B72/(0.57229039096066*Inputs!$C72)+1/(1*Inputs!$C72*1*Inputs!$C72*-1.31016340610774)+1/((2.18654691068299*Inputs!$C72+8.26276531476889*Inputs!$B72/(-0.57229039096066*Inputs!$C72))))/(((3.15412159735355*Inputs!$D72+-0.29734122232983*Inputs!$A72)*(2.71424369723285*Inputs!$C72+-1.43436588944551*Inputs!$D72)*14.2788188715179/(1.13831880827502*Inputs!$A72)+-17.1211008791217))+0.647723391279288)</f>
      </c>
      <c r="J72" s="2">
        <f t="shared" si="6"/>
      </c>
    </row>
    <row r="73">
      <c r="A73" s="0">
        <v>71</v>
      </c>
      <c r="B73" s="2">
        <f>'Dataset'!H73</f>
      </c>
      <c r="C73" s="2">
        <f t="shared" si="1"/>
      </c>
      <c r="D73" s="2">
        <f t="shared" si="2"/>
      </c>
      <c r="E73" s="2">
        <f t="shared" si="3"/>
      </c>
      <c r="F73" s="2">
        <f t="shared" si="4"/>
      </c>
      <c r="G73" s="2">
        <f t="shared" si="5"/>
      </c>
      <c r="I73" s="2">
        <f>=((0.00754923087491828*Inputs!$C73+1*Inputs!$B73*1*Inputs!$A73*-0.00848251132961078/(1*Inputs!$C73*1*Inputs!$C73*-2.11811586494052)+-0.0285278686323602*Inputs!$B73/(0.57229039096066*Inputs!$C73)+1/(1*Inputs!$C73*1*Inputs!$C73*-1.31016340610774)+1/((2.18654691068299*Inputs!$C73+8.26276531476889*Inputs!$B73/(-0.57229039096066*Inputs!$C73))))/(((3.15412159735355*Inputs!$D73+-0.29734122232983*Inputs!$A73)*(2.71424369723285*Inputs!$C73+-1.43436588944551*Inputs!$D73)*14.2788188715179/(1.13831880827502*Inputs!$A73)+-17.1211008791217))+0.647723391279288)</f>
      </c>
      <c r="J73" s="2">
        <f t="shared" si="6"/>
      </c>
    </row>
    <row r="74">
      <c r="A74" s="0">
        <v>72</v>
      </c>
      <c r="B74" s="2">
        <f>'Dataset'!H74</f>
      </c>
      <c r="C74" s="2">
        <f t="shared" si="1"/>
      </c>
      <c r="D74" s="2">
        <f t="shared" si="2"/>
      </c>
      <c r="E74" s="2">
        <f t="shared" si="3"/>
      </c>
      <c r="F74" s="2">
        <f t="shared" si="4"/>
      </c>
      <c r="G74" s="2">
        <f t="shared" si="5"/>
      </c>
      <c r="I74" s="2">
        <f>=((0.00754923087491828*Inputs!$C74+1*Inputs!$B74*1*Inputs!$A74*-0.00848251132961078/(1*Inputs!$C74*1*Inputs!$C74*-2.11811586494052)+-0.0285278686323602*Inputs!$B74/(0.57229039096066*Inputs!$C74)+1/(1*Inputs!$C74*1*Inputs!$C74*-1.31016340610774)+1/((2.18654691068299*Inputs!$C74+8.26276531476889*Inputs!$B74/(-0.57229039096066*Inputs!$C74))))/(((3.15412159735355*Inputs!$D74+-0.29734122232983*Inputs!$A74)*(2.71424369723285*Inputs!$C74+-1.43436588944551*Inputs!$D74)*14.2788188715179/(1.13831880827502*Inputs!$A74)+-17.1211008791217))+0.647723391279288)</f>
      </c>
      <c r="J74" s="2">
        <f t="shared" si="6"/>
      </c>
    </row>
    <row r="75">
      <c r="A75" s="0">
        <v>73</v>
      </c>
      <c r="B75" s="2">
        <f>'Dataset'!H75</f>
      </c>
      <c r="C75" s="2">
        <f t="shared" si="1"/>
      </c>
      <c r="D75" s="2">
        <f t="shared" si="2"/>
      </c>
      <c r="E75" s="2">
        <f t="shared" si="3"/>
      </c>
      <c r="F75" s="2">
        <f t="shared" si="4"/>
      </c>
      <c r="G75" s="2">
        <f t="shared" si="5"/>
      </c>
      <c r="I75" s="2">
        <f>=((0.00754923087491828*Inputs!$C75+1*Inputs!$B75*1*Inputs!$A75*-0.00848251132961078/(1*Inputs!$C75*1*Inputs!$C75*-2.11811586494052)+-0.0285278686323602*Inputs!$B75/(0.57229039096066*Inputs!$C75)+1/(1*Inputs!$C75*1*Inputs!$C75*-1.31016340610774)+1/((2.18654691068299*Inputs!$C75+8.26276531476889*Inputs!$B75/(-0.57229039096066*Inputs!$C75))))/(((3.15412159735355*Inputs!$D75+-0.29734122232983*Inputs!$A75)*(2.71424369723285*Inputs!$C75+-1.43436588944551*Inputs!$D75)*14.2788188715179/(1.13831880827502*Inputs!$A75)+-17.1211008791217))+0.647723391279288)</f>
      </c>
      <c r="J75" s="2">
        <f t="shared" si="6"/>
      </c>
    </row>
    <row r="76">
      <c r="A76" s="0">
        <v>74</v>
      </c>
      <c r="B76" s="2">
        <f>'Dataset'!H76</f>
      </c>
      <c r="C76" s="2">
        <f t="shared" si="1"/>
      </c>
      <c r="D76" s="2">
        <f t="shared" si="2"/>
      </c>
      <c r="E76" s="2">
        <f t="shared" si="3"/>
      </c>
      <c r="F76" s="2">
        <f t="shared" si="4"/>
      </c>
      <c r="G76" s="2">
        <f t="shared" si="5"/>
      </c>
      <c r="I76" s="2">
        <f>=((0.00754923087491828*Inputs!$C76+1*Inputs!$B76*1*Inputs!$A76*-0.00848251132961078/(1*Inputs!$C76*1*Inputs!$C76*-2.11811586494052)+-0.0285278686323602*Inputs!$B76/(0.57229039096066*Inputs!$C76)+1/(1*Inputs!$C76*1*Inputs!$C76*-1.31016340610774)+1/((2.18654691068299*Inputs!$C76+8.26276531476889*Inputs!$B76/(-0.57229039096066*Inputs!$C76))))/(((3.15412159735355*Inputs!$D76+-0.29734122232983*Inputs!$A76)*(2.71424369723285*Inputs!$C76+-1.43436588944551*Inputs!$D76)*14.2788188715179/(1.13831880827502*Inputs!$A76)+-17.1211008791217))+0.647723391279288)</f>
      </c>
      <c r="J76" s="2">
        <f t="shared" si="6"/>
      </c>
    </row>
    <row r="77">
      <c r="A77" s="0">
        <v>75</v>
      </c>
      <c r="B77" s="2">
        <f>'Dataset'!H77</f>
      </c>
      <c r="C77" s="2">
        <f t="shared" si="1"/>
      </c>
      <c r="D77" s="2">
        <f t="shared" si="2"/>
      </c>
      <c r="E77" s="2">
        <f t="shared" si="3"/>
      </c>
      <c r="F77" s="2">
        <f t="shared" si="4"/>
      </c>
      <c r="G77" s="2">
        <f t="shared" si="5"/>
      </c>
      <c r="I77" s="2">
        <f>=((0.00754923087491828*Inputs!$C77+1*Inputs!$B77*1*Inputs!$A77*-0.00848251132961078/(1*Inputs!$C77*1*Inputs!$C77*-2.11811586494052)+-0.0285278686323602*Inputs!$B77/(0.57229039096066*Inputs!$C77)+1/(1*Inputs!$C77*1*Inputs!$C77*-1.31016340610774)+1/((2.18654691068299*Inputs!$C77+8.26276531476889*Inputs!$B77/(-0.57229039096066*Inputs!$C77))))/(((3.15412159735355*Inputs!$D77+-0.29734122232983*Inputs!$A77)*(2.71424369723285*Inputs!$C77+-1.43436588944551*Inputs!$D77)*14.2788188715179/(1.13831880827502*Inputs!$A77)+-17.1211008791217))+0.647723391279288)</f>
      </c>
      <c r="J77" s="2">
        <f t="shared" si="6"/>
      </c>
    </row>
    <row r="78">
      <c r="A78" s="0">
        <v>76</v>
      </c>
      <c r="B78" s="2">
        <f>'Dataset'!H78</f>
      </c>
      <c r="C78" s="2">
        <f t="shared" si="1"/>
      </c>
      <c r="D78" s="2">
        <f t="shared" si="2"/>
      </c>
      <c r="E78" s="2">
        <f t="shared" si="3"/>
      </c>
      <c r="F78" s="2">
        <f t="shared" si="4"/>
      </c>
      <c r="G78" s="2">
        <f t="shared" si="5"/>
      </c>
      <c r="I78" s="2">
        <f>=((0.00754923087491828*Inputs!$C78+1*Inputs!$B78*1*Inputs!$A78*-0.00848251132961078/(1*Inputs!$C78*1*Inputs!$C78*-2.11811586494052)+-0.0285278686323602*Inputs!$B78/(0.57229039096066*Inputs!$C78)+1/(1*Inputs!$C78*1*Inputs!$C78*-1.31016340610774)+1/((2.18654691068299*Inputs!$C78+8.26276531476889*Inputs!$B78/(-0.57229039096066*Inputs!$C78))))/(((3.15412159735355*Inputs!$D78+-0.29734122232983*Inputs!$A78)*(2.71424369723285*Inputs!$C78+-1.43436588944551*Inputs!$D78)*14.2788188715179/(1.13831880827502*Inputs!$A78)+-17.1211008791217))+0.647723391279288)</f>
      </c>
      <c r="J78" s="2">
        <f t="shared" si="6"/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Export</dc:title>
  <dc:creator>HEAL</dc:creator>
  <dc:description>Excel export of a symbolic data analysis solution from HeuristicLab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