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A5EE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<sst xmlns="http://schemas.openxmlformats.org/spreadsheetml/2006/main" count="45" uniqueCount="45">
  <si>
    <t>Model</t>
  </si>
  <si>
    <t>SymbolicRegressionSolution</t>
  </si>
  <si>
    <t>=(1*$A1*1*$A1*(12.772998019924*$C1+-8.33525076410653*$D1+(1.06331241199735*$C1+-3.3550405791694*$D1)/(0.749628695523948*$B1)+1.14776630848741*$B1/(0.537997522610938*$D1)+-8.03617100670261)*(7.58696148497157*$C1+3.14634145670046*$D1/(1*$D1*(-2.85307665365748*$C1+5.65625503026298)*1.31554360944242)+-13.4803420784787)*0.00953162905227498+0.763696976211145)</t>
  </si>
  <si>
    <t>Model Depth</t>
  </si>
  <si>
    <t/>
  </si>
  <si>
    <t>Model Length</t>
  </si>
  <si>
    <t>x1 = A</t>
  </si>
  <si>
    <t>x4 = B</t>
  </si>
  <si>
    <t>Estimation Limits Lower</t>
  </si>
  <si>
    <t>x6 = C</t>
  </si>
  <si>
    <t>Estimation Limits Upper</t>
  </si>
  <si>
    <t>x7 = D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</si>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</sst>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A5EE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13</xdr:col>
      <xdr:colOff>95250</xdr:colOff>
      <xdr:row>13</xdr:row>
      <xdr:rowOff>104775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8.3525123596191" customWidth="1"/>
    <col min="2" max="2" width="26.0685729980469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9</v>
      </c>
      <c r="D2" s="0" t="s">
        <v>4</v>
      </c>
    </row>
    <row r="3">
      <c r="A3" s="0" t="s">
        <v>5</v>
      </c>
      <c r="B3" s="0">
        <v>32</v>
      </c>
      <c r="D3" s="0" t="s">
        <v>6</v>
      </c>
    </row>
    <row r="4">
      <c r="D4" s="0" t="s">
        <v>7</v>
      </c>
    </row>
    <row r="5">
      <c r="A5" s="0" t="s">
        <v>8</v>
      </c>
      <c r="B5" s="1">
        <v>-9.46909871237483</v>
      </c>
      <c r="D5" s="0" t="s">
        <v>9</v>
      </c>
    </row>
    <row r="6">
      <c r="A6" s="0" t="s">
        <v>10</v>
      </c>
      <c r="B6" s="1">
        <v>10.96186609895517</v>
      </c>
      <c r="D6" s="0" t="s">
        <v>11</v>
      </c>
    </row>
    <row r="8">
      <c r="A8" s="0" t="s">
        <v>12</v>
      </c>
      <c r="B8" s="0">
        <v>0</v>
      </c>
    </row>
    <row r="9">
      <c r="A9" s="0" t="s">
        <v>13</v>
      </c>
      <c r="B9" s="0">
        <v>43</v>
      </c>
    </row>
    <row r="10">
      <c r="A10" s="0" t="s">
        <v>14</v>
      </c>
      <c r="B10" s="0">
        <v>43</v>
      </c>
    </row>
    <row r="11">
      <c r="A11" s="0" t="s">
        <v>15</v>
      </c>
      <c r="B11" s="0">
        <v>43</v>
      </c>
    </row>
    <row r="13">
      <c r="A13" s="0" t="s">
        <v>16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17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18</v>
      </c>
      <c r="B15" s="1">
        <f>AVERAGE(INDIRECT("'Estimated Values'!G"&amp;TrainingStart+2&amp;":G"&amp;TrainingEnd+1))</f>
      </c>
    </row>
    <row r="16">
      <c r="A16" s="0" t="s">
        <v>19</v>
      </c>
      <c r="B16" s="1">
        <f>AVERAGE(INDIRECT("'Estimated Values'!G"&amp;TestStart+2&amp;":G"&amp;TestEnd+1))</f>
      </c>
    </row>
    <row r="17">
      <c r="A17" s="0" t="s">
        <v>20</v>
      </c>
      <c r="B17" s="1">
        <f>AVERAGE(INDIRECT("'Estimated Values'!D"&amp;TrainingStart+2&amp;":D"&amp;TrainingEnd+1))</f>
      </c>
    </row>
    <row r="18">
      <c r="A18" s="0" t="s">
        <v>21</v>
      </c>
      <c r="B18" s="1">
        <f>AVERAGE(INDIRECT("'Estimated Values'!D"&amp;TestStart+2&amp;":D"&amp;TestEnd+1))</f>
      </c>
    </row>
    <row r="19">
      <c r="A19" s="0" t="s">
        <v>22</v>
      </c>
      <c r="B19" s="1">
        <f>AVERAGE(INDIRECT("'Estimated Values'!F"&amp;TrainingStart+2&amp;":F"&amp;TrainingEnd+1))</f>
      </c>
    </row>
    <row r="20">
      <c r="A20" s="0" t="s">
        <v>23</v>
      </c>
      <c r="B20" s="1">
        <f>AVERAGE(INDIRECT("'Estimated Values'!F"&amp;TestStart+2&amp;":F"&amp;TestEnd+1))</f>
      </c>
    </row>
    <row r="21">
      <c r="A21" s="0" t="s">
        <v>24</v>
      </c>
      <c r="B21" s="3">
        <f>AVERAGE(INDIRECT("'Estimated Values'!E"&amp;TrainingStart+2&amp;":E"&amp;TrainingEnd+1))</f>
      </c>
    </row>
    <row r="22">
      <c r="A22" s="0" t="s">
        <v>25</v>
      </c>
      <c r="B22" s="3">
        <f>AVERAGE(INDIRECT("'Estimated Values'!E"&amp;TestStart+2&amp;":E"&amp;TestEnd+1))</f>
      </c>
    </row>
    <row r="23">
      <c r="A23" s="0" t="s">
        <v>26</v>
      </c>
      <c r="B23" s="1">
        <f>TrainingMSE / VAR(INDIRECT("'Estimated Values'!B"&amp;TrainingStart+2&amp;":B"&amp;TrainingEnd+1))</f>
      </c>
    </row>
    <row r="24">
      <c r="A24" s="0" t="s">
        <v>27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44"/>
  <sheetViews>
    <sheetView workbookViewId="0"/>
  </sheetViews>
  <sheetFormatPr defaultRowHeight="15"/>
  <sheetData>
    <row r="1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  <c r="F1" s="0" t="s">
        <v>33</v>
      </c>
      <c r="G1" s="0" t="s">
        <v>34</v>
      </c>
      <c r="H1" s="0" t="s">
        <v>35</v>
      </c>
    </row>
    <row r="2">
      <c r="A2" s="0">
        <v>0.319090064269206</v>
      </c>
      <c r="B2" s="0">
        <v>0.244444444444444</v>
      </c>
      <c r="C2" s="0">
        <v>-0.394023969791496</v>
      </c>
      <c r="D2" s="0">
        <v>-0.373173534723362</v>
      </c>
      <c r="E2" s="0">
        <v>0.0208504350681332</v>
      </c>
      <c r="F2" s="0">
        <v>0.671631766690049</v>
      </c>
      <c r="G2" s="0">
        <v>0.681818181818182</v>
      </c>
      <c r="H2" s="0">
        <v>0.839281883104997</v>
      </c>
    </row>
    <row r="3">
      <c r="A3" s="0">
        <v>0.319090064269206</v>
      </c>
      <c r="B3" s="0">
        <v>0.244444444444444</v>
      </c>
      <c r="C3" s="0">
        <v>-0.236871537783392</v>
      </c>
      <c r="D3" s="0">
        <v>-0.0263424518743668</v>
      </c>
      <c r="E3" s="0">
        <v>0.210529085909025</v>
      </c>
      <c r="F3" s="0">
        <v>0.592113054119133</v>
      </c>
      <c r="G3" s="0">
        <v>0.681818181818182</v>
      </c>
      <c r="H3" s="0">
        <v>0.15840728555555</v>
      </c>
    </row>
    <row r="4">
      <c r="A4" s="0">
        <v>0.303765901324936</v>
      </c>
      <c r="B4" s="0">
        <v>0.466666666666667</v>
      </c>
      <c r="C4" s="0">
        <v>-0.66759388038943</v>
      </c>
      <c r="D4" s="0">
        <v>-0.596105702364395</v>
      </c>
      <c r="E4" s="0">
        <v>0.0714881780250348</v>
      </c>
      <c r="F4" s="0">
        <v>0.596065964633419</v>
      </c>
      <c r="G4" s="0">
        <v>0.595238095238095</v>
      </c>
      <c r="H4" s="0">
        <v>0.596639931467102</v>
      </c>
    </row>
    <row r="5">
      <c r="A5" s="0">
        <v>0.303765901324936</v>
      </c>
      <c r="B5" s="0">
        <v>0.466666666666667</v>
      </c>
      <c r="C5" s="0">
        <v>-0.348715114672561</v>
      </c>
      <c r="D5" s="0">
        <v>-0.072395689416966</v>
      </c>
      <c r="E5" s="0">
        <v>0.276319425255595</v>
      </c>
      <c r="F5" s="0">
        <v>0.592113054119133</v>
      </c>
      <c r="G5" s="0">
        <v>0.595238095238095</v>
      </c>
      <c r="H5" s="0">
        <v>0.622362909030297</v>
      </c>
    </row>
    <row r="6">
      <c r="A6" s="0">
        <v>0.303765901324936</v>
      </c>
      <c r="B6" s="0">
        <v>0.466666666666667</v>
      </c>
      <c r="C6" s="0">
        <v>-0.553916004540295</v>
      </c>
      <c r="D6" s="0">
        <v>-0.270147559591373</v>
      </c>
      <c r="E6" s="0">
        <v>0.283768444948922</v>
      </c>
      <c r="F6" s="0">
        <v>0.608075239176261</v>
      </c>
      <c r="G6" s="0">
        <v>0.595238095238095</v>
      </c>
      <c r="H6" s="0">
        <v>0.341715149252333</v>
      </c>
    </row>
    <row r="7">
      <c r="A7" s="0">
        <v>0.303765901324936</v>
      </c>
      <c r="B7" s="0">
        <v>0.466666666666667</v>
      </c>
      <c r="C7" s="0">
        <v>-0.448435689455388</v>
      </c>
      <c r="D7" s="0">
        <v>-0.158748551564311</v>
      </c>
      <c r="E7" s="0">
        <v>0.289687137891078</v>
      </c>
      <c r="F7" s="0">
        <v>0.620758152623738</v>
      </c>
      <c r="G7" s="0">
        <v>0.595238095238095</v>
      </c>
      <c r="H7" s="0">
        <v>0.447696717279604</v>
      </c>
    </row>
    <row r="8">
      <c r="A8" s="0">
        <v>0</v>
      </c>
      <c r="B8" s="0">
        <v>0.177777777777778</v>
      </c>
      <c r="C8" s="0">
        <v>-0.282352941176471</v>
      </c>
      <c r="D8" s="0">
        <v>-0.220588235294118</v>
      </c>
      <c r="E8" s="0">
        <v>0.0617647058823529</v>
      </c>
      <c r="F8" s="0">
        <v>0.661764705882353</v>
      </c>
      <c r="G8" s="0">
        <v>0.75</v>
      </c>
      <c r="H8" s="0">
        <v>0.767725683042495</v>
      </c>
    </row>
    <row r="9">
      <c r="A9" s="0">
        <v>0.407680038601243</v>
      </c>
      <c r="B9" s="0">
        <v>0.177777777777778</v>
      </c>
      <c r="C9" s="0">
        <v>-0.268531468531469</v>
      </c>
      <c r="D9" s="0">
        <v>-0.153846153846154</v>
      </c>
      <c r="E9" s="0">
        <v>0.114685314685315</v>
      </c>
      <c r="F9" s="0">
        <v>0.629370629370629</v>
      </c>
      <c r="G9" s="0">
        <v>0.75</v>
      </c>
      <c r="H9" s="0">
        <v>0.587636555476274</v>
      </c>
    </row>
    <row r="10">
      <c r="A10" s="0">
        <v>0.409335897816389</v>
      </c>
      <c r="B10" s="0">
        <v>0.177777777777778</v>
      </c>
      <c r="C10" s="0">
        <v>-0.274285714285714</v>
      </c>
      <c r="D10" s="0">
        <v>-0.128571428571429</v>
      </c>
      <c r="E10" s="0">
        <v>0.145714285714286</v>
      </c>
      <c r="F10" s="0">
        <v>0.642857142857143</v>
      </c>
      <c r="G10" s="0">
        <v>0.9375</v>
      </c>
      <c r="H10" s="0">
        <v>0.46265077163243</v>
      </c>
    </row>
    <row r="11">
      <c r="A11" s="0">
        <v>0.310780531424838</v>
      </c>
      <c r="B11" s="0">
        <v>0.331081081081081</v>
      </c>
      <c r="C11" s="0">
        <v>-0.57</v>
      </c>
      <c r="D11" s="0">
        <v>-0.07</v>
      </c>
      <c r="E11" s="0">
        <v>0.5</v>
      </c>
      <c r="F11" s="0">
        <v>1.48</v>
      </c>
      <c r="G11" s="0">
        <v>1.03061224489796</v>
      </c>
      <c r="H11" s="0">
        <v>0.686465144042496</v>
      </c>
    </row>
    <row r="12">
      <c r="A12" s="0">
        <v>0.310780531424838</v>
      </c>
      <c r="B12" s="0">
        <v>0.331081081081081</v>
      </c>
      <c r="C12" s="0">
        <v>-0.63</v>
      </c>
      <c r="D12" s="0">
        <v>-0.13</v>
      </c>
      <c r="E12" s="0">
        <v>0.5</v>
      </c>
      <c r="F12" s="0">
        <v>1.48</v>
      </c>
      <c r="G12" s="0">
        <v>1.03061224489796</v>
      </c>
      <c r="H12" s="0">
        <v>0.570400540219558</v>
      </c>
    </row>
    <row r="13">
      <c r="A13" s="0">
        <v>0.310780531424838</v>
      </c>
      <c r="B13" s="0">
        <v>0.331081081081081</v>
      </c>
      <c r="C13" s="0">
        <v>-1.176</v>
      </c>
      <c r="D13" s="0">
        <v>-1.1</v>
      </c>
      <c r="E13" s="0">
        <v>0.076</v>
      </c>
      <c r="F13" s="0">
        <v>1.48</v>
      </c>
      <c r="G13" s="0">
        <v>1.03061224489796</v>
      </c>
      <c r="H13" s="0">
        <v>0.980584609709258</v>
      </c>
    </row>
    <row r="14">
      <c r="A14" s="0">
        <v>0.310780531424838</v>
      </c>
      <c r="B14" s="0">
        <v>0.331081081081081</v>
      </c>
      <c r="C14" s="0">
        <v>-0.15</v>
      </c>
      <c r="D14" s="0">
        <v>-0.14</v>
      </c>
      <c r="E14" s="0">
        <v>0.01</v>
      </c>
      <c r="F14" s="0">
        <v>1.48</v>
      </c>
      <c r="G14" s="0">
        <v>1.03061224489796</v>
      </c>
      <c r="H14" s="0">
        <v>0.7644092876495</v>
      </c>
    </row>
    <row r="15">
      <c r="A15" s="0">
        <v>0.310780531424838</v>
      </c>
      <c r="B15" s="0">
        <v>0.331081081081081</v>
      </c>
      <c r="C15" s="0">
        <v>-0.51</v>
      </c>
      <c r="D15" s="0">
        <v>-0.5</v>
      </c>
      <c r="E15" s="0">
        <v>0.01</v>
      </c>
      <c r="F15" s="0">
        <v>1.48</v>
      </c>
      <c r="G15" s="0">
        <v>1.03061224489796</v>
      </c>
      <c r="H15" s="0">
        <v>0.454357326291246</v>
      </c>
    </row>
    <row r="16">
      <c r="A16" s="0">
        <v>0.490418196590535</v>
      </c>
      <c r="B16" s="0">
        <v>0.8</v>
      </c>
      <c r="C16" s="0">
        <v>-1.375</v>
      </c>
      <c r="D16" s="0">
        <v>-1.25</v>
      </c>
      <c r="E16" s="0">
        <v>0.125</v>
      </c>
      <c r="F16" s="0">
        <v>0.833333333333333</v>
      </c>
      <c r="G16" s="0">
        <v>0.125</v>
      </c>
      <c r="H16" s="0">
        <v>1.17995552612205</v>
      </c>
    </row>
    <row r="17">
      <c r="A17" s="0">
        <v>0.490418196590535</v>
      </c>
      <c r="B17" s="0">
        <v>0.8</v>
      </c>
      <c r="C17" s="0">
        <v>-0.358333333333333</v>
      </c>
      <c r="D17" s="0">
        <v>-0.233333333333333</v>
      </c>
      <c r="E17" s="0">
        <v>0.125</v>
      </c>
      <c r="F17" s="0">
        <v>0.833333333333333</v>
      </c>
      <c r="G17" s="0">
        <v>0.125</v>
      </c>
      <c r="H17" s="0">
        <v>1.01018683173134</v>
      </c>
    </row>
    <row r="18">
      <c r="A18" s="0">
        <v>0.490418196590535</v>
      </c>
      <c r="B18" s="0">
        <v>0.8</v>
      </c>
      <c r="C18" s="0">
        <v>-0.2125</v>
      </c>
      <c r="D18" s="0">
        <v>-0.0875</v>
      </c>
      <c r="E18" s="0">
        <v>0.125</v>
      </c>
      <c r="F18" s="0">
        <v>0.833333333333333</v>
      </c>
      <c r="G18" s="0">
        <v>0.125</v>
      </c>
      <c r="H18" s="0">
        <v>0.828643804565013</v>
      </c>
    </row>
    <row r="19">
      <c r="A19" s="0">
        <v>0.507221330431616</v>
      </c>
      <c r="B19" s="0">
        <v>0.733333333333333</v>
      </c>
      <c r="C19" s="0">
        <v>-1.08333333333333</v>
      </c>
      <c r="D19" s="0">
        <v>-0.958333333333333</v>
      </c>
      <c r="E19" s="0">
        <v>0.125</v>
      </c>
      <c r="F19" s="0">
        <v>0.625</v>
      </c>
      <c r="G19" s="0">
        <v>0.181818181818182</v>
      </c>
      <c r="H19" s="0">
        <v>1.01799173577901</v>
      </c>
    </row>
    <row r="20">
      <c r="A20" s="0">
        <v>0.507221330431616</v>
      </c>
      <c r="B20" s="0">
        <v>0.733333333333333</v>
      </c>
      <c r="C20" s="0">
        <v>-0.5</v>
      </c>
      <c r="D20" s="0">
        <v>-0.375</v>
      </c>
      <c r="E20" s="0">
        <v>0.125</v>
      </c>
      <c r="F20" s="0">
        <v>0.625</v>
      </c>
      <c r="G20" s="0">
        <v>0.181818181818182</v>
      </c>
      <c r="H20" s="0">
        <v>0.844210661171927</v>
      </c>
    </row>
    <row r="21">
      <c r="A21" s="0">
        <v>0.507221330431616</v>
      </c>
      <c r="B21" s="0">
        <v>0.733333333333333</v>
      </c>
      <c r="C21" s="0">
        <v>-0.308333333333333</v>
      </c>
      <c r="D21" s="0">
        <v>-0.183333333333333</v>
      </c>
      <c r="E21" s="0">
        <v>0.125</v>
      </c>
      <c r="F21" s="0">
        <v>0.625</v>
      </c>
      <c r="G21" s="0">
        <v>0.181818181818182</v>
      </c>
      <c r="H21" s="0">
        <v>0.983043879652561</v>
      </c>
    </row>
    <row r="22">
      <c r="A22" s="0">
        <v>0.507221330431616</v>
      </c>
      <c r="B22" s="0">
        <v>0.733333333333333</v>
      </c>
      <c r="C22" s="0">
        <v>-0.158333333333333</v>
      </c>
      <c r="D22" s="0">
        <v>-0.0333333333333333</v>
      </c>
      <c r="E22" s="0">
        <v>0.125</v>
      </c>
      <c r="F22" s="0">
        <v>0.625</v>
      </c>
      <c r="G22" s="0">
        <v>0.181818181818182</v>
      </c>
      <c r="H22" s="0">
        <v>0.845727609832145</v>
      </c>
    </row>
    <row r="23">
      <c r="A23" s="0">
        <v>0.275114044787009</v>
      </c>
      <c r="B23" s="0">
        <v>0.378531073446328</v>
      </c>
      <c r="C23" s="0">
        <v>-0.67</v>
      </c>
      <c r="D23" s="0">
        <v>-0.583333333333333</v>
      </c>
      <c r="E23" s="0">
        <v>0.0866666666666666</v>
      </c>
      <c r="F23" s="0">
        <v>0.7375</v>
      </c>
      <c r="G23" s="0">
        <v>1.40298507462687</v>
      </c>
      <c r="H23" s="0">
        <v>0.903148404490327</v>
      </c>
    </row>
    <row r="24">
      <c r="A24" s="0">
        <v>0.275114044787009</v>
      </c>
      <c r="B24" s="0">
        <v>0.378531073446328</v>
      </c>
      <c r="C24" s="0">
        <v>-0.67</v>
      </c>
      <c r="D24" s="0">
        <v>-0.416666666666667</v>
      </c>
      <c r="E24" s="0">
        <v>0.253333333333333</v>
      </c>
      <c r="F24" s="0">
        <v>0.7375</v>
      </c>
      <c r="G24" s="0">
        <v>1.40298507462687</v>
      </c>
      <c r="H24" s="0">
        <v>0.620783966054486</v>
      </c>
    </row>
    <row r="25">
      <c r="A25" s="0">
        <v>0.275114044787009</v>
      </c>
      <c r="B25" s="0">
        <v>0.378531073446328</v>
      </c>
      <c r="C25" s="0">
        <v>-0.504166666666667</v>
      </c>
      <c r="D25" s="0">
        <v>-0.0416666666666667</v>
      </c>
      <c r="E25" s="0">
        <v>0.4625</v>
      </c>
      <c r="F25" s="0">
        <v>0.7375</v>
      </c>
      <c r="G25" s="0">
        <v>1.40298507462687</v>
      </c>
      <c r="H25" s="0">
        <v>0.177572460465502</v>
      </c>
    </row>
    <row r="26">
      <c r="A26" s="0">
        <v>0.116617219019459</v>
      </c>
      <c r="B26" s="0">
        <v>0.38961038961039</v>
      </c>
      <c r="C26" s="0">
        <v>-0.3</v>
      </c>
      <c r="D26" s="0">
        <v>-0.225</v>
      </c>
      <c r="E26" s="0">
        <v>0.075</v>
      </c>
      <c r="F26" s="0">
        <v>0.320833333333333</v>
      </c>
      <c r="G26" s="0">
        <v>0.866666666666667</v>
      </c>
      <c r="H26" s="0">
        <v>0.801107471346089</v>
      </c>
    </row>
    <row r="27">
      <c r="A27" s="0">
        <v>0.116617219019459</v>
      </c>
      <c r="B27" s="0">
        <v>0.38961038961039</v>
      </c>
      <c r="C27" s="0">
        <v>-0.241666666666667</v>
      </c>
      <c r="D27" s="0">
        <v>-0.0958333333333333</v>
      </c>
      <c r="E27" s="0">
        <v>0.145833333333333</v>
      </c>
      <c r="F27" s="0">
        <v>0.320833333333333</v>
      </c>
      <c r="G27" s="0">
        <v>0.866666666666667</v>
      </c>
      <c r="H27" s="0">
        <v>0.672002095615461</v>
      </c>
    </row>
    <row r="28">
      <c r="A28" s="0">
        <v>0.116617219019459</v>
      </c>
      <c r="B28" s="0">
        <v>0.38961038961039</v>
      </c>
      <c r="C28" s="0">
        <v>-0.204166666666667</v>
      </c>
      <c r="D28" s="0">
        <v>-0.0583333333333333</v>
      </c>
      <c r="E28" s="0">
        <v>0.145833333333333</v>
      </c>
      <c r="F28" s="0">
        <v>0.320833333333333</v>
      </c>
      <c r="G28" s="0">
        <v>0.866666666666667</v>
      </c>
      <c r="H28" s="0">
        <v>0.802997722141214</v>
      </c>
    </row>
    <row r="29">
      <c r="A29" s="0">
        <v>0.449391466091054</v>
      </c>
      <c r="B29" s="0">
        <v>0.48780487804878</v>
      </c>
      <c r="C29" s="0">
        <v>-0.6</v>
      </c>
      <c r="D29" s="0">
        <v>-0.541666666666667</v>
      </c>
      <c r="E29" s="0">
        <v>0.0583333333333333</v>
      </c>
      <c r="F29" s="0">
        <v>0.5125</v>
      </c>
      <c r="G29" s="0">
        <v>1.83333333333333</v>
      </c>
      <c r="H29" s="0">
        <v>0.852769874738052</v>
      </c>
    </row>
    <row r="30">
      <c r="A30" s="0">
        <v>0.449391466091054</v>
      </c>
      <c r="B30" s="0">
        <v>0.48780487804878</v>
      </c>
      <c r="C30" s="0">
        <v>-0.6</v>
      </c>
      <c r="D30" s="0">
        <v>-0.333333333333333</v>
      </c>
      <c r="E30" s="0">
        <v>0.266666666666667</v>
      </c>
      <c r="F30" s="0">
        <v>0.5125</v>
      </c>
      <c r="G30" s="0">
        <v>1.83333333333333</v>
      </c>
      <c r="H30" s="0">
        <v>0.701349171780048</v>
      </c>
    </row>
    <row r="31">
      <c r="A31" s="0">
        <v>0.445586185296255</v>
      </c>
      <c r="B31" s="0">
        <v>0.85</v>
      </c>
      <c r="C31" s="0">
        <v>-1.1</v>
      </c>
      <c r="D31" s="0">
        <v>-0.5</v>
      </c>
      <c r="E31" s="0">
        <v>0.6</v>
      </c>
      <c r="F31" s="0">
        <v>1</v>
      </c>
      <c r="G31" s="0">
        <v>0.0882352941176471</v>
      </c>
      <c r="H31" s="0">
        <v>0.867378105879455</v>
      </c>
    </row>
    <row r="32">
      <c r="A32" s="0">
        <v>0.445586185296255</v>
      </c>
      <c r="B32" s="0">
        <v>0.85</v>
      </c>
      <c r="C32" s="0">
        <v>-2.04</v>
      </c>
      <c r="D32" s="0">
        <v>-1.5</v>
      </c>
      <c r="E32" s="0">
        <v>0.54</v>
      </c>
      <c r="F32" s="0">
        <v>1</v>
      </c>
      <c r="G32" s="0">
        <v>0.0882352941176471</v>
      </c>
      <c r="H32" s="0">
        <v>0.957840510952416</v>
      </c>
    </row>
    <row r="33">
      <c r="A33" s="0">
        <v>0.445586185296255</v>
      </c>
      <c r="B33" s="0">
        <v>0.85</v>
      </c>
      <c r="C33" s="0">
        <v>-0.685</v>
      </c>
      <c r="D33" s="0">
        <v>-0.235</v>
      </c>
      <c r="E33" s="0">
        <v>0.45</v>
      </c>
      <c r="F33" s="0">
        <v>1</v>
      </c>
      <c r="G33" s="0">
        <v>0.0882352941176471</v>
      </c>
      <c r="H33" s="0">
        <v>0.803672988782254</v>
      </c>
    </row>
    <row r="34">
      <c r="A34" s="0">
        <v>0.310780531424838</v>
      </c>
      <c r="B34" s="0">
        <v>0.331081081081081</v>
      </c>
      <c r="C34" s="0">
        <v>-0.75</v>
      </c>
      <c r="D34" s="0">
        <v>-0.25</v>
      </c>
      <c r="E34" s="0">
        <v>0.5</v>
      </c>
      <c r="F34" s="0">
        <v>1.48</v>
      </c>
      <c r="G34" s="0">
        <v>1.02040816326531</v>
      </c>
      <c r="H34" s="0">
        <v>0.588241379602905</v>
      </c>
    </row>
    <row r="35">
      <c r="A35" s="0">
        <v>0.310780531424838</v>
      </c>
      <c r="B35" s="0">
        <v>0.331081081081081</v>
      </c>
      <c r="C35" s="0">
        <v>-0.33</v>
      </c>
      <c r="D35" s="0">
        <v>-0.08</v>
      </c>
      <c r="E35" s="0">
        <v>0.25</v>
      </c>
      <c r="F35" s="0">
        <v>1.48</v>
      </c>
      <c r="G35" s="0">
        <v>1.02040816326531</v>
      </c>
      <c r="H35" s="0">
        <v>0.839212245736604</v>
      </c>
    </row>
    <row r="36">
      <c r="A36" s="0">
        <v>0.310780531424838</v>
      </c>
      <c r="B36" s="0">
        <v>0.331081081081081</v>
      </c>
      <c r="C36" s="0">
        <v>-0.5</v>
      </c>
      <c r="D36" s="0">
        <v>-0.25</v>
      </c>
      <c r="E36" s="0">
        <v>0.25</v>
      </c>
      <c r="F36" s="0">
        <v>1.48</v>
      </c>
      <c r="G36" s="0">
        <v>1.02040816326531</v>
      </c>
      <c r="H36" s="0">
        <v>0.530907025986878</v>
      </c>
    </row>
    <row r="37">
      <c r="A37" s="0">
        <v>0.272454553661408</v>
      </c>
      <c r="B37" s="0">
        <v>0.5</v>
      </c>
      <c r="C37" s="0">
        <v>-1.27076411960133</v>
      </c>
      <c r="D37" s="0">
        <v>-0.606312292358804</v>
      </c>
      <c r="E37" s="0">
        <v>0.664451827242525</v>
      </c>
      <c r="F37" s="0">
        <v>1.99335548172757</v>
      </c>
      <c r="G37" s="0">
        <v>0.5</v>
      </c>
      <c r="H37" s="0">
        <v>0.244584453760698</v>
      </c>
    </row>
    <row r="38">
      <c r="A38" s="0">
        <v>0.260221550531588</v>
      </c>
      <c r="B38" s="0">
        <v>0.526315789473684</v>
      </c>
      <c r="C38" s="0">
        <v>-0.7010257242262</v>
      </c>
      <c r="D38" s="0">
        <v>-0.458601481801958</v>
      </c>
      <c r="E38" s="0">
        <v>0.242424242424242</v>
      </c>
      <c r="F38" s="0">
        <v>0.575757575757576</v>
      </c>
      <c r="G38" s="0">
        <v>0.4</v>
      </c>
      <c r="H38" s="0">
        <v>0.743319292494219</v>
      </c>
    </row>
    <row r="39">
      <c r="A39" s="0">
        <v>0.248668898615326</v>
      </c>
      <c r="B39" s="0">
        <v>0.32</v>
      </c>
      <c r="C39" s="0">
        <v>-1.152</v>
      </c>
      <c r="D39" s="0">
        <v>-1.01</v>
      </c>
      <c r="E39" s="0">
        <v>0.142</v>
      </c>
      <c r="F39" s="0">
        <v>1.5</v>
      </c>
      <c r="G39" s="0">
        <v>1.0625</v>
      </c>
      <c r="H39" s="0">
        <v>0.996292888795739</v>
      </c>
    </row>
    <row r="40">
      <c r="A40" s="0">
        <v>0.248668898615326</v>
      </c>
      <c r="B40" s="0">
        <v>0.32</v>
      </c>
      <c r="C40" s="0">
        <v>-1.02</v>
      </c>
      <c r="D40" s="0">
        <v>-0.52</v>
      </c>
      <c r="E40" s="0">
        <v>0.5</v>
      </c>
      <c r="F40" s="0">
        <v>1.5</v>
      </c>
      <c r="G40" s="0">
        <v>1.0625</v>
      </c>
      <c r="H40" s="0">
        <v>0.868723497561084</v>
      </c>
    </row>
    <row r="41">
      <c r="A41" s="0">
        <v>0.248668898615326</v>
      </c>
      <c r="B41" s="0">
        <v>0.32</v>
      </c>
      <c r="C41" s="0">
        <v>-0.75</v>
      </c>
      <c r="D41" s="0">
        <v>-0.25</v>
      </c>
      <c r="E41" s="0">
        <v>0.5</v>
      </c>
      <c r="F41" s="0">
        <v>1.5</v>
      </c>
      <c r="G41" s="0">
        <v>1.0625</v>
      </c>
      <c r="H41" s="0">
        <v>1.12931825257769</v>
      </c>
    </row>
    <row r="42">
      <c r="A42" s="0">
        <v>0.248668898615326</v>
      </c>
      <c r="B42" s="0">
        <v>0.32</v>
      </c>
      <c r="C42" s="0">
        <v>-0.64</v>
      </c>
      <c r="D42" s="0">
        <v>-0.14</v>
      </c>
      <c r="E42" s="0">
        <v>0.5</v>
      </c>
      <c r="F42" s="0">
        <v>1.5</v>
      </c>
      <c r="G42" s="0">
        <v>1.0625</v>
      </c>
      <c r="H42" s="0">
        <v>1.03698276860398</v>
      </c>
    </row>
    <row r="43">
      <c r="A43" s="0">
        <v>0.368816399721904</v>
      </c>
      <c r="B43" s="0">
        <v>0.25</v>
      </c>
      <c r="C43" s="0">
        <v>-0.288</v>
      </c>
      <c r="D43" s="0">
        <v>-0.24</v>
      </c>
      <c r="E43" s="0">
        <v>0.048</v>
      </c>
      <c r="F43" s="0">
        <v>0.48</v>
      </c>
      <c r="G43" s="0">
        <v>0.866666666666667</v>
      </c>
      <c r="H43" s="0">
        <v>0.9697478840325</v>
      </c>
    </row>
    <row r="44">
      <c r="A44" s="0">
        <v>0.6851488</v>
      </c>
      <c r="B44" s="0">
        <v>0.6</v>
      </c>
      <c r="C44" s="0">
        <v>-0.288</v>
      </c>
      <c r="D44" s="0">
        <v>-0.24</v>
      </c>
      <c r="E44" s="0">
        <v>0.048</v>
      </c>
      <c r="F44" s="0">
        <v>0.2</v>
      </c>
      <c r="G44" s="0">
        <v>0.333333333333333</v>
      </c>
      <c r="H44" s="0">
        <v>0.996452507472526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D44"/>
  <sheetViews>
    <sheetView workbookViewId="0"/>
  </sheetViews>
  <sheetFormatPr defaultRowHeight="15"/>
  <sheetData>
    <row r="1">
      <c r="A1" s="0">
        <f>'Dataset'!A1</f>
      </c>
      <c r="B1" s="0">
        <f>'Dataset'!D1</f>
      </c>
      <c r="C1" s="0">
        <f>'Dataset'!F1</f>
      </c>
      <c r="D1" s="0">
        <f>'Dataset'!G1</f>
      </c>
    </row>
    <row r="2">
      <c r="A2" s="0">
        <f>'Dataset'!A2</f>
      </c>
      <c r="B2" s="0">
        <f>'Dataset'!D2</f>
      </c>
      <c r="C2" s="0">
        <f>'Dataset'!F2</f>
      </c>
      <c r="D2" s="0">
        <f>'Dataset'!G2</f>
      </c>
    </row>
    <row r="3">
      <c r="A3" s="0">
        <f>'Dataset'!A3</f>
      </c>
      <c r="B3" s="0">
        <f>'Dataset'!D3</f>
      </c>
      <c r="C3" s="0">
        <f>'Dataset'!F3</f>
      </c>
      <c r="D3" s="0">
        <f>'Dataset'!G3</f>
      </c>
    </row>
    <row r="4">
      <c r="A4" s="0">
        <f>'Dataset'!A4</f>
      </c>
      <c r="B4" s="0">
        <f>'Dataset'!D4</f>
      </c>
      <c r="C4" s="0">
        <f>'Dataset'!F4</f>
      </c>
      <c r="D4" s="0">
        <f>'Dataset'!G4</f>
      </c>
    </row>
    <row r="5">
      <c r="A5" s="0">
        <f>'Dataset'!A5</f>
      </c>
      <c r="B5" s="0">
        <f>'Dataset'!D5</f>
      </c>
      <c r="C5" s="0">
        <f>'Dataset'!F5</f>
      </c>
      <c r="D5" s="0">
        <f>'Dataset'!G5</f>
      </c>
    </row>
    <row r="6">
      <c r="A6" s="0">
        <f>'Dataset'!A6</f>
      </c>
      <c r="B6" s="0">
        <f>'Dataset'!D6</f>
      </c>
      <c r="C6" s="0">
        <f>'Dataset'!F6</f>
      </c>
      <c r="D6" s="0">
        <f>'Dataset'!G6</f>
      </c>
    </row>
    <row r="7">
      <c r="A7" s="0">
        <f>'Dataset'!A7</f>
      </c>
      <c r="B7" s="0">
        <f>'Dataset'!D7</f>
      </c>
      <c r="C7" s="0">
        <f>'Dataset'!F7</f>
      </c>
      <c r="D7" s="0">
        <f>'Dataset'!G7</f>
      </c>
    </row>
    <row r="8">
      <c r="A8" s="0">
        <f>'Dataset'!A8</f>
      </c>
      <c r="B8" s="0">
        <f>'Dataset'!D8</f>
      </c>
      <c r="C8" s="0">
        <f>'Dataset'!F8</f>
      </c>
      <c r="D8" s="0">
        <f>'Dataset'!G8</f>
      </c>
    </row>
    <row r="9">
      <c r="A9" s="0">
        <f>'Dataset'!A9</f>
      </c>
      <c r="B9" s="0">
        <f>'Dataset'!D9</f>
      </c>
      <c r="C9" s="0">
        <f>'Dataset'!F9</f>
      </c>
      <c r="D9" s="0">
        <f>'Dataset'!G9</f>
      </c>
    </row>
    <row r="10">
      <c r="A10" s="0">
        <f>'Dataset'!A10</f>
      </c>
      <c r="B10" s="0">
        <f>'Dataset'!D10</f>
      </c>
      <c r="C10" s="0">
        <f>'Dataset'!F10</f>
      </c>
      <c r="D10" s="0">
        <f>'Dataset'!G10</f>
      </c>
    </row>
    <row r="11">
      <c r="A11" s="0">
        <f>'Dataset'!A11</f>
      </c>
      <c r="B11" s="0">
        <f>'Dataset'!D11</f>
      </c>
      <c r="C11" s="0">
        <f>'Dataset'!F11</f>
      </c>
      <c r="D11" s="0">
        <f>'Dataset'!G11</f>
      </c>
    </row>
    <row r="12">
      <c r="A12" s="0">
        <f>'Dataset'!A12</f>
      </c>
      <c r="B12" s="0">
        <f>'Dataset'!D12</f>
      </c>
      <c r="C12" s="0">
        <f>'Dataset'!F12</f>
      </c>
      <c r="D12" s="0">
        <f>'Dataset'!G12</f>
      </c>
    </row>
    <row r="13">
      <c r="A13" s="0">
        <f>'Dataset'!A13</f>
      </c>
      <c r="B13" s="0">
        <f>'Dataset'!D13</f>
      </c>
      <c r="C13" s="0">
        <f>'Dataset'!F13</f>
      </c>
      <c r="D13" s="0">
        <f>'Dataset'!G13</f>
      </c>
    </row>
    <row r="14">
      <c r="A14" s="0">
        <f>'Dataset'!A14</f>
      </c>
      <c r="B14" s="0">
        <f>'Dataset'!D14</f>
      </c>
      <c r="C14" s="0">
        <f>'Dataset'!F14</f>
      </c>
      <c r="D14" s="0">
        <f>'Dataset'!G14</f>
      </c>
    </row>
    <row r="15">
      <c r="A15" s="0">
        <f>'Dataset'!A15</f>
      </c>
      <c r="B15" s="0">
        <f>'Dataset'!D15</f>
      </c>
      <c r="C15" s="0">
        <f>'Dataset'!F15</f>
      </c>
      <c r="D15" s="0">
        <f>'Dataset'!G15</f>
      </c>
    </row>
    <row r="16">
      <c r="A16" s="0">
        <f>'Dataset'!A16</f>
      </c>
      <c r="B16" s="0">
        <f>'Dataset'!D16</f>
      </c>
      <c r="C16" s="0">
        <f>'Dataset'!F16</f>
      </c>
      <c r="D16" s="0">
        <f>'Dataset'!G16</f>
      </c>
    </row>
    <row r="17">
      <c r="A17" s="0">
        <f>'Dataset'!A17</f>
      </c>
      <c r="B17" s="0">
        <f>'Dataset'!D17</f>
      </c>
      <c r="C17" s="0">
        <f>'Dataset'!F17</f>
      </c>
      <c r="D17" s="0">
        <f>'Dataset'!G17</f>
      </c>
    </row>
    <row r="18">
      <c r="A18" s="0">
        <f>'Dataset'!A18</f>
      </c>
      <c r="B18" s="0">
        <f>'Dataset'!D18</f>
      </c>
      <c r="C18" s="0">
        <f>'Dataset'!F18</f>
      </c>
      <c r="D18" s="0">
        <f>'Dataset'!G18</f>
      </c>
    </row>
    <row r="19">
      <c r="A19" s="0">
        <f>'Dataset'!A19</f>
      </c>
      <c r="B19" s="0">
        <f>'Dataset'!D19</f>
      </c>
      <c r="C19" s="0">
        <f>'Dataset'!F19</f>
      </c>
      <c r="D19" s="0">
        <f>'Dataset'!G19</f>
      </c>
    </row>
    <row r="20">
      <c r="A20" s="0">
        <f>'Dataset'!A20</f>
      </c>
      <c r="B20" s="0">
        <f>'Dataset'!D20</f>
      </c>
      <c r="C20" s="0">
        <f>'Dataset'!F20</f>
      </c>
      <c r="D20" s="0">
        <f>'Dataset'!G20</f>
      </c>
    </row>
    <row r="21">
      <c r="A21" s="0">
        <f>'Dataset'!A21</f>
      </c>
      <c r="B21" s="0">
        <f>'Dataset'!D21</f>
      </c>
      <c r="C21" s="0">
        <f>'Dataset'!F21</f>
      </c>
      <c r="D21" s="0">
        <f>'Dataset'!G21</f>
      </c>
    </row>
    <row r="22">
      <c r="A22" s="0">
        <f>'Dataset'!A22</f>
      </c>
      <c r="B22" s="0">
        <f>'Dataset'!D22</f>
      </c>
      <c r="C22" s="0">
        <f>'Dataset'!F22</f>
      </c>
      <c r="D22" s="0">
        <f>'Dataset'!G22</f>
      </c>
    </row>
    <row r="23">
      <c r="A23" s="0">
        <f>'Dataset'!A23</f>
      </c>
      <c r="B23" s="0">
        <f>'Dataset'!D23</f>
      </c>
      <c r="C23" s="0">
        <f>'Dataset'!F23</f>
      </c>
      <c r="D23" s="0">
        <f>'Dataset'!G23</f>
      </c>
    </row>
    <row r="24">
      <c r="A24" s="0">
        <f>'Dataset'!A24</f>
      </c>
      <c r="B24" s="0">
        <f>'Dataset'!D24</f>
      </c>
      <c r="C24" s="0">
        <f>'Dataset'!F24</f>
      </c>
      <c r="D24" s="0">
        <f>'Dataset'!G24</f>
      </c>
    </row>
    <row r="25">
      <c r="A25" s="0">
        <f>'Dataset'!A25</f>
      </c>
      <c r="B25" s="0">
        <f>'Dataset'!D25</f>
      </c>
      <c r="C25" s="0">
        <f>'Dataset'!F25</f>
      </c>
      <c r="D25" s="0">
        <f>'Dataset'!G25</f>
      </c>
    </row>
    <row r="26">
      <c r="A26" s="0">
        <f>'Dataset'!A26</f>
      </c>
      <c r="B26" s="0">
        <f>'Dataset'!D26</f>
      </c>
      <c r="C26" s="0">
        <f>'Dataset'!F26</f>
      </c>
      <c r="D26" s="0">
        <f>'Dataset'!G26</f>
      </c>
    </row>
    <row r="27">
      <c r="A27" s="0">
        <f>'Dataset'!A27</f>
      </c>
      <c r="B27" s="0">
        <f>'Dataset'!D27</f>
      </c>
      <c r="C27" s="0">
        <f>'Dataset'!F27</f>
      </c>
      <c r="D27" s="0">
        <f>'Dataset'!G27</f>
      </c>
    </row>
    <row r="28">
      <c r="A28" s="0">
        <f>'Dataset'!A28</f>
      </c>
      <c r="B28" s="0">
        <f>'Dataset'!D28</f>
      </c>
      <c r="C28" s="0">
        <f>'Dataset'!F28</f>
      </c>
      <c r="D28" s="0">
        <f>'Dataset'!G28</f>
      </c>
    </row>
    <row r="29">
      <c r="A29" s="0">
        <f>'Dataset'!A29</f>
      </c>
      <c r="B29" s="0">
        <f>'Dataset'!D29</f>
      </c>
      <c r="C29" s="0">
        <f>'Dataset'!F29</f>
      </c>
      <c r="D29" s="0">
        <f>'Dataset'!G29</f>
      </c>
    </row>
    <row r="30">
      <c r="A30" s="0">
        <f>'Dataset'!A30</f>
      </c>
      <c r="B30" s="0">
        <f>'Dataset'!D30</f>
      </c>
      <c r="C30" s="0">
        <f>'Dataset'!F30</f>
      </c>
      <c r="D30" s="0">
        <f>'Dataset'!G30</f>
      </c>
    </row>
    <row r="31">
      <c r="A31" s="0">
        <f>'Dataset'!A31</f>
      </c>
      <c r="B31" s="0">
        <f>'Dataset'!D31</f>
      </c>
      <c r="C31" s="0">
        <f>'Dataset'!F31</f>
      </c>
      <c r="D31" s="0">
        <f>'Dataset'!G31</f>
      </c>
    </row>
    <row r="32">
      <c r="A32" s="0">
        <f>'Dataset'!A32</f>
      </c>
      <c r="B32" s="0">
        <f>'Dataset'!D32</f>
      </c>
      <c r="C32" s="0">
        <f>'Dataset'!F32</f>
      </c>
      <c r="D32" s="0">
        <f>'Dataset'!G32</f>
      </c>
    </row>
    <row r="33">
      <c r="A33" s="0">
        <f>'Dataset'!A33</f>
      </c>
      <c r="B33" s="0">
        <f>'Dataset'!D33</f>
      </c>
      <c r="C33" s="0">
        <f>'Dataset'!F33</f>
      </c>
      <c r="D33" s="0">
        <f>'Dataset'!G33</f>
      </c>
    </row>
    <row r="34">
      <c r="A34" s="0">
        <f>'Dataset'!A34</f>
      </c>
      <c r="B34" s="0">
        <f>'Dataset'!D34</f>
      </c>
      <c r="C34" s="0">
        <f>'Dataset'!F34</f>
      </c>
      <c r="D34" s="0">
        <f>'Dataset'!G34</f>
      </c>
    </row>
    <row r="35">
      <c r="A35" s="0">
        <f>'Dataset'!A35</f>
      </c>
      <c r="B35" s="0">
        <f>'Dataset'!D35</f>
      </c>
      <c r="C35" s="0">
        <f>'Dataset'!F35</f>
      </c>
      <c r="D35" s="0">
        <f>'Dataset'!G35</f>
      </c>
    </row>
    <row r="36">
      <c r="A36" s="0">
        <f>'Dataset'!A36</f>
      </c>
      <c r="B36" s="0">
        <f>'Dataset'!D36</f>
      </c>
      <c r="C36" s="0">
        <f>'Dataset'!F36</f>
      </c>
      <c r="D36" s="0">
        <f>'Dataset'!G36</f>
      </c>
    </row>
    <row r="37">
      <c r="A37" s="0">
        <f>'Dataset'!A37</f>
      </c>
      <c r="B37" s="0">
        <f>'Dataset'!D37</f>
      </c>
      <c r="C37" s="0">
        <f>'Dataset'!F37</f>
      </c>
      <c r="D37" s="0">
        <f>'Dataset'!G37</f>
      </c>
    </row>
    <row r="38">
      <c r="A38" s="0">
        <f>'Dataset'!A38</f>
      </c>
      <c r="B38" s="0">
        <f>'Dataset'!D38</f>
      </c>
      <c r="C38" s="0">
        <f>'Dataset'!F38</f>
      </c>
      <c r="D38" s="0">
        <f>'Dataset'!G38</f>
      </c>
    </row>
    <row r="39">
      <c r="A39" s="0">
        <f>'Dataset'!A39</f>
      </c>
      <c r="B39" s="0">
        <f>'Dataset'!D39</f>
      </c>
      <c r="C39" s="0">
        <f>'Dataset'!F39</f>
      </c>
      <c r="D39" s="0">
        <f>'Dataset'!G39</f>
      </c>
    </row>
    <row r="40">
      <c r="A40" s="0">
        <f>'Dataset'!A40</f>
      </c>
      <c r="B40" s="0">
        <f>'Dataset'!D40</f>
      </c>
      <c r="C40" s="0">
        <f>'Dataset'!F40</f>
      </c>
      <c r="D40" s="0">
        <f>'Dataset'!G40</f>
      </c>
    </row>
    <row r="41">
      <c r="A41" s="0">
        <f>'Dataset'!A41</f>
      </c>
      <c r="B41" s="0">
        <f>'Dataset'!D41</f>
      </c>
      <c r="C41" s="0">
        <f>'Dataset'!F41</f>
      </c>
      <c r="D41" s="0">
        <f>'Dataset'!G41</f>
      </c>
    </row>
    <row r="42">
      <c r="A42" s="0">
        <f>'Dataset'!A42</f>
      </c>
      <c r="B42" s="0">
        <f>'Dataset'!D42</f>
      </c>
      <c r="C42" s="0">
        <f>'Dataset'!F42</f>
      </c>
      <c r="D42" s="0">
        <f>'Dataset'!G42</f>
      </c>
    </row>
    <row r="43">
      <c r="A43" s="0">
        <f>'Dataset'!A43</f>
      </c>
      <c r="B43" s="0">
        <f>'Dataset'!D43</f>
      </c>
      <c r="C43" s="0">
        <f>'Dataset'!F43</f>
      </c>
      <c r="D43" s="0">
        <f>'Dataset'!G43</f>
      </c>
    </row>
    <row r="44">
      <c r="A44" s="0">
        <f>'Dataset'!A44</f>
      </c>
      <c r="B44" s="0">
        <f>'Dataset'!D44</f>
      </c>
      <c r="C44" s="0">
        <f>'Dataset'!F44</f>
      </c>
      <c r="D44" s="0">
        <f>'Dataset'!G44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44"/>
  <sheetViews>
    <sheetView workbookViewId="0"/>
  </sheetViews>
  <sheetFormatPr defaultRowHeight="15"/>
  <cols>
    <col min="2" max="2" width="14.7923460006714" customWidth="1"/>
    <col min="3" max="3" width="16.5100727081299" customWidth="1"/>
    <col min="4" max="4" width="14.1386079788208" customWidth="1"/>
    <col min="5" max="5" width="13.389723777771" customWidth="1"/>
    <col min="6" max="6" width="9.140625" customWidth="1"/>
    <col min="7" max="7" width="13.5994520187378" customWidth="1"/>
    <col min="9" max="9" width="27.3954887390137" customWidth="1"/>
    <col min="10" max="10" width="24.9176235198975" customWidth="1"/>
  </cols>
  <sheetData>
    <row r="1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  <c r="F1" s="0" t="s">
        <v>41</v>
      </c>
      <c r="G1" s="0" t="s">
        <v>42</v>
      </c>
      <c r="I1" s="0" t="s">
        <v>43</v>
      </c>
      <c r="J1" s="0" t="s">
        <v>44</v>
      </c>
    </row>
    <row r="2">
      <c r="A2" s="0">
        <v>0</v>
      </c>
      <c r="B2" s="2">
        <f>'Dataset'!H2</f>
      </c>
      <c r="C2" s="2">
        <f ref="C2:C44" t="shared" si="1">J2</f>
      </c>
      <c r="D2" s="2">
        <f ref="D2:D44" t="shared" si="2">ABS(B2 - C2)</f>
      </c>
      <c r="E2" s="2">
        <f ref="E2:E44" t="shared" si="3">ABS(D2 / B2)</f>
      </c>
      <c r="F2" s="2">
        <f ref="F2:F44" t="shared" si="4">C2 - B2</f>
      </c>
      <c r="G2" s="2">
        <f ref="G2:G44" t="shared" si="5">POWER(F2, 2)</f>
      </c>
      <c r="I2" s="2">
        <f>=(1*Inputs!$A2*1*Inputs!$A2*(12.772998019924*Inputs!$C2+-8.33525076410653*Inputs!$D2+(1.06331241199735*Inputs!$C2+-3.3550405791694*Inputs!$D2)/(0.749628695523948*Inputs!$B2)+1.14776630848741*Inputs!$B2/(0.537997522610938*Inputs!$D2)+-8.03617100670261)*(7.58696148497157*Inputs!$C2+3.14634145670046*Inputs!$D2/(1*Inputs!$D2*(-2.85307665365748*Inputs!$C2+5.65625503026298)*1.31554360944242)+-13.4803420784787)*0.00953162905227498+0.763696976211145)</f>
      </c>
      <c r="J2" s="2">
        <f ref="J2:J44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(1*Inputs!$A3*1*Inputs!$A3*(12.772998019924*Inputs!$C3+-8.33525076410653*Inputs!$D3+(1.06331241199735*Inputs!$C3+-3.3550405791694*Inputs!$D3)/(0.749628695523948*Inputs!$B3)+1.14776630848741*Inputs!$B3/(0.537997522610938*Inputs!$D3)+-8.03617100670261)*(7.58696148497157*Inputs!$C3+3.14634145670046*Inputs!$D3/(1*Inputs!$D3*(-2.85307665365748*Inputs!$C3+5.65625503026298)*1.31554360944242)+-13.4803420784787)*0.00953162905227498+0.763696976211145)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(1*Inputs!$A4*1*Inputs!$A4*(12.772998019924*Inputs!$C4+-8.33525076410653*Inputs!$D4+(1.06331241199735*Inputs!$C4+-3.3550405791694*Inputs!$D4)/(0.749628695523948*Inputs!$B4)+1.14776630848741*Inputs!$B4/(0.537997522610938*Inputs!$D4)+-8.03617100670261)*(7.58696148497157*Inputs!$C4+3.14634145670046*Inputs!$D4/(1*Inputs!$D4*(-2.85307665365748*Inputs!$C4+5.65625503026298)*1.31554360944242)+-13.4803420784787)*0.00953162905227498+0.763696976211145)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(1*Inputs!$A5*1*Inputs!$A5*(12.772998019924*Inputs!$C5+-8.33525076410653*Inputs!$D5+(1.06331241199735*Inputs!$C5+-3.3550405791694*Inputs!$D5)/(0.749628695523948*Inputs!$B5)+1.14776630848741*Inputs!$B5/(0.537997522610938*Inputs!$D5)+-8.03617100670261)*(7.58696148497157*Inputs!$C5+3.14634145670046*Inputs!$D5/(1*Inputs!$D5*(-2.85307665365748*Inputs!$C5+5.65625503026298)*1.31554360944242)+-13.4803420784787)*0.00953162905227498+0.763696976211145)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(1*Inputs!$A6*1*Inputs!$A6*(12.772998019924*Inputs!$C6+-8.33525076410653*Inputs!$D6+(1.06331241199735*Inputs!$C6+-3.3550405791694*Inputs!$D6)/(0.749628695523948*Inputs!$B6)+1.14776630848741*Inputs!$B6/(0.537997522610938*Inputs!$D6)+-8.03617100670261)*(7.58696148497157*Inputs!$C6+3.14634145670046*Inputs!$D6/(1*Inputs!$D6*(-2.85307665365748*Inputs!$C6+5.65625503026298)*1.31554360944242)+-13.4803420784787)*0.00953162905227498+0.763696976211145)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(1*Inputs!$A7*1*Inputs!$A7*(12.772998019924*Inputs!$C7+-8.33525076410653*Inputs!$D7+(1.06331241199735*Inputs!$C7+-3.3550405791694*Inputs!$D7)/(0.749628695523948*Inputs!$B7)+1.14776630848741*Inputs!$B7/(0.537997522610938*Inputs!$D7)+-8.03617100670261)*(7.58696148497157*Inputs!$C7+3.14634145670046*Inputs!$D7/(1*Inputs!$D7*(-2.85307665365748*Inputs!$C7+5.65625503026298)*1.31554360944242)+-13.4803420784787)*0.00953162905227498+0.763696976211145)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(1*Inputs!$A8*1*Inputs!$A8*(12.772998019924*Inputs!$C8+-8.33525076410653*Inputs!$D8+(1.06331241199735*Inputs!$C8+-3.3550405791694*Inputs!$D8)/(0.749628695523948*Inputs!$B8)+1.14776630848741*Inputs!$B8/(0.537997522610938*Inputs!$D8)+-8.03617100670261)*(7.58696148497157*Inputs!$C8+3.14634145670046*Inputs!$D8/(1*Inputs!$D8*(-2.85307665365748*Inputs!$C8+5.65625503026298)*1.31554360944242)+-13.4803420784787)*0.00953162905227498+0.763696976211145)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(1*Inputs!$A9*1*Inputs!$A9*(12.772998019924*Inputs!$C9+-8.33525076410653*Inputs!$D9+(1.06331241199735*Inputs!$C9+-3.3550405791694*Inputs!$D9)/(0.749628695523948*Inputs!$B9)+1.14776630848741*Inputs!$B9/(0.537997522610938*Inputs!$D9)+-8.03617100670261)*(7.58696148497157*Inputs!$C9+3.14634145670046*Inputs!$D9/(1*Inputs!$D9*(-2.85307665365748*Inputs!$C9+5.65625503026298)*1.31554360944242)+-13.4803420784787)*0.00953162905227498+0.763696976211145)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(1*Inputs!$A10*1*Inputs!$A10*(12.772998019924*Inputs!$C10+-8.33525076410653*Inputs!$D10+(1.06331241199735*Inputs!$C10+-3.3550405791694*Inputs!$D10)/(0.749628695523948*Inputs!$B10)+1.14776630848741*Inputs!$B10/(0.537997522610938*Inputs!$D10)+-8.03617100670261)*(7.58696148497157*Inputs!$C10+3.14634145670046*Inputs!$D10/(1*Inputs!$D10*(-2.85307665365748*Inputs!$C10+5.65625503026298)*1.31554360944242)+-13.4803420784787)*0.00953162905227498+0.763696976211145)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(1*Inputs!$A11*1*Inputs!$A11*(12.772998019924*Inputs!$C11+-8.33525076410653*Inputs!$D11+(1.06331241199735*Inputs!$C11+-3.3550405791694*Inputs!$D11)/(0.749628695523948*Inputs!$B11)+1.14776630848741*Inputs!$B11/(0.537997522610938*Inputs!$D11)+-8.03617100670261)*(7.58696148497157*Inputs!$C11+3.14634145670046*Inputs!$D11/(1*Inputs!$D11*(-2.85307665365748*Inputs!$C11+5.65625503026298)*1.31554360944242)+-13.4803420784787)*0.00953162905227498+0.763696976211145)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(1*Inputs!$A12*1*Inputs!$A12*(12.772998019924*Inputs!$C12+-8.33525076410653*Inputs!$D12+(1.06331241199735*Inputs!$C12+-3.3550405791694*Inputs!$D12)/(0.749628695523948*Inputs!$B12)+1.14776630848741*Inputs!$B12/(0.537997522610938*Inputs!$D12)+-8.03617100670261)*(7.58696148497157*Inputs!$C12+3.14634145670046*Inputs!$D12/(1*Inputs!$D12*(-2.85307665365748*Inputs!$C12+5.65625503026298)*1.31554360944242)+-13.4803420784787)*0.00953162905227498+0.763696976211145)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(1*Inputs!$A13*1*Inputs!$A13*(12.772998019924*Inputs!$C13+-8.33525076410653*Inputs!$D13+(1.06331241199735*Inputs!$C13+-3.3550405791694*Inputs!$D13)/(0.749628695523948*Inputs!$B13)+1.14776630848741*Inputs!$B13/(0.537997522610938*Inputs!$D13)+-8.03617100670261)*(7.58696148497157*Inputs!$C13+3.14634145670046*Inputs!$D13/(1*Inputs!$D13*(-2.85307665365748*Inputs!$C13+5.65625503026298)*1.31554360944242)+-13.4803420784787)*0.00953162905227498+0.763696976211145)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(1*Inputs!$A14*1*Inputs!$A14*(12.772998019924*Inputs!$C14+-8.33525076410653*Inputs!$D14+(1.06331241199735*Inputs!$C14+-3.3550405791694*Inputs!$D14)/(0.749628695523948*Inputs!$B14)+1.14776630848741*Inputs!$B14/(0.537997522610938*Inputs!$D14)+-8.03617100670261)*(7.58696148497157*Inputs!$C14+3.14634145670046*Inputs!$D14/(1*Inputs!$D14*(-2.85307665365748*Inputs!$C14+5.65625503026298)*1.31554360944242)+-13.4803420784787)*0.00953162905227498+0.763696976211145)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(1*Inputs!$A15*1*Inputs!$A15*(12.772998019924*Inputs!$C15+-8.33525076410653*Inputs!$D15+(1.06331241199735*Inputs!$C15+-3.3550405791694*Inputs!$D15)/(0.749628695523948*Inputs!$B15)+1.14776630848741*Inputs!$B15/(0.537997522610938*Inputs!$D15)+-8.03617100670261)*(7.58696148497157*Inputs!$C15+3.14634145670046*Inputs!$D15/(1*Inputs!$D15*(-2.85307665365748*Inputs!$C15+5.65625503026298)*1.31554360944242)+-13.4803420784787)*0.00953162905227498+0.763696976211145)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(1*Inputs!$A16*1*Inputs!$A16*(12.772998019924*Inputs!$C16+-8.33525076410653*Inputs!$D16+(1.06331241199735*Inputs!$C16+-3.3550405791694*Inputs!$D16)/(0.749628695523948*Inputs!$B16)+1.14776630848741*Inputs!$B16/(0.537997522610938*Inputs!$D16)+-8.03617100670261)*(7.58696148497157*Inputs!$C16+3.14634145670046*Inputs!$D16/(1*Inputs!$D16*(-2.85307665365748*Inputs!$C16+5.65625503026298)*1.31554360944242)+-13.4803420784787)*0.00953162905227498+0.763696976211145)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(1*Inputs!$A17*1*Inputs!$A17*(12.772998019924*Inputs!$C17+-8.33525076410653*Inputs!$D17+(1.06331241199735*Inputs!$C17+-3.3550405791694*Inputs!$D17)/(0.749628695523948*Inputs!$B17)+1.14776630848741*Inputs!$B17/(0.537997522610938*Inputs!$D17)+-8.03617100670261)*(7.58696148497157*Inputs!$C17+3.14634145670046*Inputs!$D17/(1*Inputs!$D17*(-2.85307665365748*Inputs!$C17+5.65625503026298)*1.31554360944242)+-13.4803420784787)*0.00953162905227498+0.763696976211145)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(1*Inputs!$A18*1*Inputs!$A18*(12.772998019924*Inputs!$C18+-8.33525076410653*Inputs!$D18+(1.06331241199735*Inputs!$C18+-3.3550405791694*Inputs!$D18)/(0.749628695523948*Inputs!$B18)+1.14776630848741*Inputs!$B18/(0.537997522610938*Inputs!$D18)+-8.03617100670261)*(7.58696148497157*Inputs!$C18+3.14634145670046*Inputs!$D18/(1*Inputs!$D18*(-2.85307665365748*Inputs!$C18+5.65625503026298)*1.31554360944242)+-13.4803420784787)*0.00953162905227498+0.763696976211145)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(1*Inputs!$A19*1*Inputs!$A19*(12.772998019924*Inputs!$C19+-8.33525076410653*Inputs!$D19+(1.06331241199735*Inputs!$C19+-3.3550405791694*Inputs!$D19)/(0.749628695523948*Inputs!$B19)+1.14776630848741*Inputs!$B19/(0.537997522610938*Inputs!$D19)+-8.03617100670261)*(7.58696148497157*Inputs!$C19+3.14634145670046*Inputs!$D19/(1*Inputs!$D19*(-2.85307665365748*Inputs!$C19+5.65625503026298)*1.31554360944242)+-13.4803420784787)*0.00953162905227498+0.763696976211145)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(1*Inputs!$A20*1*Inputs!$A20*(12.772998019924*Inputs!$C20+-8.33525076410653*Inputs!$D20+(1.06331241199735*Inputs!$C20+-3.3550405791694*Inputs!$D20)/(0.749628695523948*Inputs!$B20)+1.14776630848741*Inputs!$B20/(0.537997522610938*Inputs!$D20)+-8.03617100670261)*(7.58696148497157*Inputs!$C20+3.14634145670046*Inputs!$D20/(1*Inputs!$D20*(-2.85307665365748*Inputs!$C20+5.65625503026298)*1.31554360944242)+-13.4803420784787)*0.00953162905227498+0.763696976211145)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(1*Inputs!$A21*1*Inputs!$A21*(12.772998019924*Inputs!$C21+-8.33525076410653*Inputs!$D21+(1.06331241199735*Inputs!$C21+-3.3550405791694*Inputs!$D21)/(0.749628695523948*Inputs!$B21)+1.14776630848741*Inputs!$B21/(0.537997522610938*Inputs!$D21)+-8.03617100670261)*(7.58696148497157*Inputs!$C21+3.14634145670046*Inputs!$D21/(1*Inputs!$D21*(-2.85307665365748*Inputs!$C21+5.65625503026298)*1.31554360944242)+-13.4803420784787)*0.00953162905227498+0.763696976211145)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(1*Inputs!$A22*1*Inputs!$A22*(12.772998019924*Inputs!$C22+-8.33525076410653*Inputs!$D22+(1.06331241199735*Inputs!$C22+-3.3550405791694*Inputs!$D22)/(0.749628695523948*Inputs!$B22)+1.14776630848741*Inputs!$B22/(0.537997522610938*Inputs!$D22)+-8.03617100670261)*(7.58696148497157*Inputs!$C22+3.14634145670046*Inputs!$D22/(1*Inputs!$D22*(-2.85307665365748*Inputs!$C22+5.65625503026298)*1.31554360944242)+-13.4803420784787)*0.00953162905227498+0.763696976211145)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(1*Inputs!$A23*1*Inputs!$A23*(12.772998019924*Inputs!$C23+-8.33525076410653*Inputs!$D23+(1.06331241199735*Inputs!$C23+-3.3550405791694*Inputs!$D23)/(0.749628695523948*Inputs!$B23)+1.14776630848741*Inputs!$B23/(0.537997522610938*Inputs!$D23)+-8.03617100670261)*(7.58696148497157*Inputs!$C23+3.14634145670046*Inputs!$D23/(1*Inputs!$D23*(-2.85307665365748*Inputs!$C23+5.65625503026298)*1.31554360944242)+-13.4803420784787)*0.00953162905227498+0.763696976211145)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(1*Inputs!$A24*1*Inputs!$A24*(12.772998019924*Inputs!$C24+-8.33525076410653*Inputs!$D24+(1.06331241199735*Inputs!$C24+-3.3550405791694*Inputs!$D24)/(0.749628695523948*Inputs!$B24)+1.14776630848741*Inputs!$B24/(0.537997522610938*Inputs!$D24)+-8.03617100670261)*(7.58696148497157*Inputs!$C24+3.14634145670046*Inputs!$D24/(1*Inputs!$D24*(-2.85307665365748*Inputs!$C24+5.65625503026298)*1.31554360944242)+-13.4803420784787)*0.00953162905227498+0.763696976211145)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(1*Inputs!$A25*1*Inputs!$A25*(12.772998019924*Inputs!$C25+-8.33525076410653*Inputs!$D25+(1.06331241199735*Inputs!$C25+-3.3550405791694*Inputs!$D25)/(0.749628695523948*Inputs!$B25)+1.14776630848741*Inputs!$B25/(0.537997522610938*Inputs!$D25)+-8.03617100670261)*(7.58696148497157*Inputs!$C25+3.14634145670046*Inputs!$D25/(1*Inputs!$D25*(-2.85307665365748*Inputs!$C25+5.65625503026298)*1.31554360944242)+-13.4803420784787)*0.00953162905227498+0.763696976211145)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(1*Inputs!$A26*1*Inputs!$A26*(12.772998019924*Inputs!$C26+-8.33525076410653*Inputs!$D26+(1.06331241199735*Inputs!$C26+-3.3550405791694*Inputs!$D26)/(0.749628695523948*Inputs!$B26)+1.14776630848741*Inputs!$B26/(0.537997522610938*Inputs!$D26)+-8.03617100670261)*(7.58696148497157*Inputs!$C26+3.14634145670046*Inputs!$D26/(1*Inputs!$D26*(-2.85307665365748*Inputs!$C26+5.65625503026298)*1.31554360944242)+-13.4803420784787)*0.00953162905227498+0.763696976211145)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(1*Inputs!$A27*1*Inputs!$A27*(12.772998019924*Inputs!$C27+-8.33525076410653*Inputs!$D27+(1.06331241199735*Inputs!$C27+-3.3550405791694*Inputs!$D27)/(0.749628695523948*Inputs!$B27)+1.14776630848741*Inputs!$B27/(0.537997522610938*Inputs!$D27)+-8.03617100670261)*(7.58696148497157*Inputs!$C27+3.14634145670046*Inputs!$D27/(1*Inputs!$D27*(-2.85307665365748*Inputs!$C27+5.65625503026298)*1.31554360944242)+-13.4803420784787)*0.00953162905227498+0.763696976211145)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(1*Inputs!$A28*1*Inputs!$A28*(12.772998019924*Inputs!$C28+-8.33525076410653*Inputs!$D28+(1.06331241199735*Inputs!$C28+-3.3550405791694*Inputs!$D28)/(0.749628695523948*Inputs!$B28)+1.14776630848741*Inputs!$B28/(0.537997522610938*Inputs!$D28)+-8.03617100670261)*(7.58696148497157*Inputs!$C28+3.14634145670046*Inputs!$D28/(1*Inputs!$D28*(-2.85307665365748*Inputs!$C28+5.65625503026298)*1.31554360944242)+-13.4803420784787)*0.00953162905227498+0.763696976211145)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(1*Inputs!$A29*1*Inputs!$A29*(12.772998019924*Inputs!$C29+-8.33525076410653*Inputs!$D29+(1.06331241199735*Inputs!$C29+-3.3550405791694*Inputs!$D29)/(0.749628695523948*Inputs!$B29)+1.14776630848741*Inputs!$B29/(0.537997522610938*Inputs!$D29)+-8.03617100670261)*(7.58696148497157*Inputs!$C29+3.14634145670046*Inputs!$D29/(1*Inputs!$D29*(-2.85307665365748*Inputs!$C29+5.65625503026298)*1.31554360944242)+-13.4803420784787)*0.00953162905227498+0.763696976211145)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(1*Inputs!$A30*1*Inputs!$A30*(12.772998019924*Inputs!$C30+-8.33525076410653*Inputs!$D30+(1.06331241199735*Inputs!$C30+-3.3550405791694*Inputs!$D30)/(0.749628695523948*Inputs!$B30)+1.14776630848741*Inputs!$B30/(0.537997522610938*Inputs!$D30)+-8.03617100670261)*(7.58696148497157*Inputs!$C30+3.14634145670046*Inputs!$D30/(1*Inputs!$D30*(-2.85307665365748*Inputs!$C30+5.65625503026298)*1.31554360944242)+-13.4803420784787)*0.00953162905227498+0.763696976211145)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(1*Inputs!$A31*1*Inputs!$A31*(12.772998019924*Inputs!$C31+-8.33525076410653*Inputs!$D31+(1.06331241199735*Inputs!$C31+-3.3550405791694*Inputs!$D31)/(0.749628695523948*Inputs!$B31)+1.14776630848741*Inputs!$B31/(0.537997522610938*Inputs!$D31)+-8.03617100670261)*(7.58696148497157*Inputs!$C31+3.14634145670046*Inputs!$D31/(1*Inputs!$D31*(-2.85307665365748*Inputs!$C31+5.65625503026298)*1.31554360944242)+-13.4803420784787)*0.00953162905227498+0.763696976211145)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(1*Inputs!$A32*1*Inputs!$A32*(12.772998019924*Inputs!$C32+-8.33525076410653*Inputs!$D32+(1.06331241199735*Inputs!$C32+-3.3550405791694*Inputs!$D32)/(0.749628695523948*Inputs!$B32)+1.14776630848741*Inputs!$B32/(0.537997522610938*Inputs!$D32)+-8.03617100670261)*(7.58696148497157*Inputs!$C32+3.14634145670046*Inputs!$D32/(1*Inputs!$D32*(-2.85307665365748*Inputs!$C32+5.65625503026298)*1.31554360944242)+-13.4803420784787)*0.00953162905227498+0.763696976211145)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(1*Inputs!$A33*1*Inputs!$A33*(12.772998019924*Inputs!$C33+-8.33525076410653*Inputs!$D33+(1.06331241199735*Inputs!$C33+-3.3550405791694*Inputs!$D33)/(0.749628695523948*Inputs!$B33)+1.14776630848741*Inputs!$B33/(0.537997522610938*Inputs!$D33)+-8.03617100670261)*(7.58696148497157*Inputs!$C33+3.14634145670046*Inputs!$D33/(1*Inputs!$D33*(-2.85307665365748*Inputs!$C33+5.65625503026298)*1.31554360944242)+-13.4803420784787)*0.00953162905227498+0.763696976211145)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(1*Inputs!$A34*1*Inputs!$A34*(12.772998019924*Inputs!$C34+-8.33525076410653*Inputs!$D34+(1.06331241199735*Inputs!$C34+-3.3550405791694*Inputs!$D34)/(0.749628695523948*Inputs!$B34)+1.14776630848741*Inputs!$B34/(0.537997522610938*Inputs!$D34)+-8.03617100670261)*(7.58696148497157*Inputs!$C34+3.14634145670046*Inputs!$D34/(1*Inputs!$D34*(-2.85307665365748*Inputs!$C34+5.65625503026298)*1.31554360944242)+-13.4803420784787)*0.00953162905227498+0.763696976211145)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(1*Inputs!$A35*1*Inputs!$A35*(12.772998019924*Inputs!$C35+-8.33525076410653*Inputs!$D35+(1.06331241199735*Inputs!$C35+-3.3550405791694*Inputs!$D35)/(0.749628695523948*Inputs!$B35)+1.14776630848741*Inputs!$B35/(0.537997522610938*Inputs!$D35)+-8.03617100670261)*(7.58696148497157*Inputs!$C35+3.14634145670046*Inputs!$D35/(1*Inputs!$D35*(-2.85307665365748*Inputs!$C35+5.65625503026298)*1.31554360944242)+-13.4803420784787)*0.00953162905227498+0.763696976211145)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(1*Inputs!$A36*1*Inputs!$A36*(12.772998019924*Inputs!$C36+-8.33525076410653*Inputs!$D36+(1.06331241199735*Inputs!$C36+-3.3550405791694*Inputs!$D36)/(0.749628695523948*Inputs!$B36)+1.14776630848741*Inputs!$B36/(0.537997522610938*Inputs!$D36)+-8.03617100670261)*(7.58696148497157*Inputs!$C36+3.14634145670046*Inputs!$D36/(1*Inputs!$D36*(-2.85307665365748*Inputs!$C36+5.65625503026298)*1.31554360944242)+-13.4803420784787)*0.00953162905227498+0.763696976211145)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(1*Inputs!$A37*1*Inputs!$A37*(12.772998019924*Inputs!$C37+-8.33525076410653*Inputs!$D37+(1.06331241199735*Inputs!$C37+-3.3550405791694*Inputs!$D37)/(0.749628695523948*Inputs!$B37)+1.14776630848741*Inputs!$B37/(0.537997522610938*Inputs!$D37)+-8.03617100670261)*(7.58696148497157*Inputs!$C37+3.14634145670046*Inputs!$D37/(1*Inputs!$D37*(-2.85307665365748*Inputs!$C37+5.65625503026298)*1.31554360944242)+-13.4803420784787)*0.00953162905227498+0.763696976211145)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(1*Inputs!$A38*1*Inputs!$A38*(12.772998019924*Inputs!$C38+-8.33525076410653*Inputs!$D38+(1.06331241199735*Inputs!$C38+-3.3550405791694*Inputs!$D38)/(0.749628695523948*Inputs!$B38)+1.14776630848741*Inputs!$B38/(0.537997522610938*Inputs!$D38)+-8.03617100670261)*(7.58696148497157*Inputs!$C38+3.14634145670046*Inputs!$D38/(1*Inputs!$D38*(-2.85307665365748*Inputs!$C38+5.65625503026298)*1.31554360944242)+-13.4803420784787)*0.00953162905227498+0.763696976211145)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(1*Inputs!$A39*1*Inputs!$A39*(12.772998019924*Inputs!$C39+-8.33525076410653*Inputs!$D39+(1.06331241199735*Inputs!$C39+-3.3550405791694*Inputs!$D39)/(0.749628695523948*Inputs!$B39)+1.14776630848741*Inputs!$B39/(0.537997522610938*Inputs!$D39)+-8.03617100670261)*(7.58696148497157*Inputs!$C39+3.14634145670046*Inputs!$D39/(1*Inputs!$D39*(-2.85307665365748*Inputs!$C39+5.65625503026298)*1.31554360944242)+-13.4803420784787)*0.00953162905227498+0.763696976211145)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(1*Inputs!$A40*1*Inputs!$A40*(12.772998019924*Inputs!$C40+-8.33525076410653*Inputs!$D40+(1.06331241199735*Inputs!$C40+-3.3550405791694*Inputs!$D40)/(0.749628695523948*Inputs!$B40)+1.14776630848741*Inputs!$B40/(0.537997522610938*Inputs!$D40)+-8.03617100670261)*(7.58696148497157*Inputs!$C40+3.14634145670046*Inputs!$D40/(1*Inputs!$D40*(-2.85307665365748*Inputs!$C40+5.65625503026298)*1.31554360944242)+-13.4803420784787)*0.00953162905227498+0.763696976211145)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(1*Inputs!$A41*1*Inputs!$A41*(12.772998019924*Inputs!$C41+-8.33525076410653*Inputs!$D41+(1.06331241199735*Inputs!$C41+-3.3550405791694*Inputs!$D41)/(0.749628695523948*Inputs!$B41)+1.14776630848741*Inputs!$B41/(0.537997522610938*Inputs!$D41)+-8.03617100670261)*(7.58696148497157*Inputs!$C41+3.14634145670046*Inputs!$D41/(1*Inputs!$D41*(-2.85307665365748*Inputs!$C41+5.65625503026298)*1.31554360944242)+-13.4803420784787)*0.00953162905227498+0.763696976211145)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(1*Inputs!$A42*1*Inputs!$A42*(12.772998019924*Inputs!$C42+-8.33525076410653*Inputs!$D42+(1.06331241199735*Inputs!$C42+-3.3550405791694*Inputs!$D42)/(0.749628695523948*Inputs!$B42)+1.14776630848741*Inputs!$B42/(0.537997522610938*Inputs!$D42)+-8.03617100670261)*(7.58696148497157*Inputs!$C42+3.14634145670046*Inputs!$D42/(1*Inputs!$D42*(-2.85307665365748*Inputs!$C42+5.65625503026298)*1.31554360944242)+-13.4803420784787)*0.00953162905227498+0.763696976211145)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(1*Inputs!$A43*1*Inputs!$A43*(12.772998019924*Inputs!$C43+-8.33525076410653*Inputs!$D43+(1.06331241199735*Inputs!$C43+-3.3550405791694*Inputs!$D43)/(0.749628695523948*Inputs!$B43)+1.14776630848741*Inputs!$B43/(0.537997522610938*Inputs!$D43)+-8.03617100670261)*(7.58696148497157*Inputs!$C43+3.14634145670046*Inputs!$D43/(1*Inputs!$D43*(-2.85307665365748*Inputs!$C43+5.65625503026298)*1.31554360944242)+-13.4803420784787)*0.00953162905227498+0.763696976211145)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(1*Inputs!$A44*1*Inputs!$A44*(12.772998019924*Inputs!$C44+-8.33525076410653*Inputs!$D44+(1.06331241199735*Inputs!$C44+-3.3550405791694*Inputs!$D44)/(0.749628695523948*Inputs!$B44)+1.14776630848741*Inputs!$B44/(0.537997522610938*Inputs!$D44)+-8.03617100670261)*(7.58696148497157*Inputs!$C44+3.14634145670046*Inputs!$D44/(1*Inputs!$D44*(-2.85307665365748*Inputs!$C44+5.65625503026298)*1.31554360944242)+-13.4803420784787)*0.00953162905227498+0.763696976211145)</f>
      </c>
      <c r="J44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